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3"/>
  </bookViews>
  <sheets>
    <sheet name="2004" sheetId="1" r:id="rId1"/>
    <sheet name="2005" sheetId="2" r:id="rId2"/>
    <sheet name="2006" sheetId="3" r:id="rId3"/>
    <sheet name="2007" sheetId="4" r:id="rId4"/>
    <sheet name="2008" sheetId="5" r:id="rId5"/>
  </sheets>
  <definedNames>
    <definedName name="_xlnm.Print_Titles" localSheetId="0">'2004'!$A:$B,'2004'!$1:$1</definedName>
    <definedName name="_xlnm.Print_Titles" localSheetId="1">'2005'!$A:$B,'2005'!$1:$1</definedName>
    <definedName name="_xlnm.Print_Titles" localSheetId="2">'2006'!$A:$B,'2006'!$1:$1</definedName>
    <definedName name="_xlnm.Print_Titles" localSheetId="3">'2007'!$A:$B,'2007'!$1:$1</definedName>
    <definedName name="_xlnm.Print_Titles" localSheetId="4">'2008'!$A:$B,'2008'!$1:$1</definedName>
  </definedNames>
  <calcPr fullCalcOnLoad="1"/>
</workbook>
</file>

<file path=xl/sharedStrings.xml><?xml version="1.0" encoding="utf-8"?>
<sst xmlns="http://schemas.openxmlformats.org/spreadsheetml/2006/main" count="428" uniqueCount="87">
  <si>
    <t>Mortgage / Rent</t>
  </si>
  <si>
    <t>Social Security</t>
  </si>
  <si>
    <t>Housing</t>
  </si>
  <si>
    <t>Taxes</t>
  </si>
  <si>
    <t>Food</t>
  </si>
  <si>
    <t>Groceries</t>
  </si>
  <si>
    <t>Clothing</t>
  </si>
  <si>
    <t>Work clothes</t>
  </si>
  <si>
    <t>Dress clothes</t>
  </si>
  <si>
    <t>Casual clothes</t>
  </si>
  <si>
    <t xml:space="preserve">Special </t>
  </si>
  <si>
    <t>Electric</t>
  </si>
  <si>
    <t>Gas</t>
  </si>
  <si>
    <t>Water</t>
  </si>
  <si>
    <t>Retirement Income</t>
  </si>
  <si>
    <t>Gifts from Others</t>
  </si>
  <si>
    <t>Investment Income</t>
  </si>
  <si>
    <t>Other</t>
  </si>
  <si>
    <t>Benevolence</t>
  </si>
  <si>
    <t>Missions</t>
  </si>
  <si>
    <t>Transportation</t>
  </si>
  <si>
    <t xml:space="preserve">Car </t>
  </si>
  <si>
    <t>Telephone</t>
  </si>
  <si>
    <t>Garbage Pick-up</t>
  </si>
  <si>
    <t>Home Repairs</t>
  </si>
  <si>
    <t>Gasoline</t>
  </si>
  <si>
    <t>Maintenance (Oil changes)</t>
  </si>
  <si>
    <t>Repairs</t>
  </si>
  <si>
    <t>Registration / Inspection</t>
  </si>
  <si>
    <t>Tolls</t>
  </si>
  <si>
    <t>Entertainment</t>
  </si>
  <si>
    <t>Restaurant (only necessary)</t>
  </si>
  <si>
    <t>Restaurant (for fun / convenience)</t>
  </si>
  <si>
    <t>Snacks (Drive-thru, Conv. Store, Vending)</t>
  </si>
  <si>
    <t>Vacation</t>
  </si>
  <si>
    <t>Gas money</t>
  </si>
  <si>
    <t>Airfare</t>
  </si>
  <si>
    <t xml:space="preserve">Hotel </t>
  </si>
  <si>
    <t>Activities</t>
  </si>
  <si>
    <t>Conveniences</t>
  </si>
  <si>
    <t>Cellular Phone</t>
  </si>
  <si>
    <t>Cable TV</t>
  </si>
  <si>
    <t>Internet Access</t>
  </si>
  <si>
    <t>Debt</t>
  </si>
  <si>
    <t>Credit Cards</t>
  </si>
  <si>
    <t>Personal Loans</t>
  </si>
  <si>
    <t>Unpaid / Past-due Bills</t>
  </si>
  <si>
    <t>Activities / Hobbies</t>
  </si>
  <si>
    <t>Gifts</t>
  </si>
  <si>
    <t>Birthdays</t>
  </si>
  <si>
    <t>Holidays</t>
  </si>
  <si>
    <t>Just Because</t>
  </si>
  <si>
    <t>Memberships</t>
  </si>
  <si>
    <t>Fines / Legal Settlements</t>
  </si>
  <si>
    <t>Micellaneous</t>
  </si>
  <si>
    <t>Other Expenses</t>
  </si>
  <si>
    <t xml:space="preserve">DESIRES </t>
  </si>
  <si>
    <t>EXPENSES</t>
  </si>
  <si>
    <t>From the LORD</t>
  </si>
  <si>
    <t>To the LORD</t>
  </si>
  <si>
    <t>Savings</t>
  </si>
  <si>
    <t>Cash</t>
  </si>
  <si>
    <t>Investments</t>
  </si>
  <si>
    <t>Working Income</t>
  </si>
  <si>
    <t>WORKING INCOME</t>
  </si>
  <si>
    <t>TOTAL EXPENSES</t>
  </si>
  <si>
    <t>TOTAL DESIRES</t>
  </si>
  <si>
    <t>Year-End Totals</t>
  </si>
  <si>
    <t>Week-End Summary</t>
  </si>
  <si>
    <t>Working Capital</t>
  </si>
  <si>
    <t>Paycheck (Net Amount)</t>
  </si>
  <si>
    <t>Tithes (on Gross Income)</t>
  </si>
  <si>
    <t>Starting Balance (sum of accounts)</t>
  </si>
  <si>
    <t>Insurance</t>
  </si>
  <si>
    <t>Home</t>
  </si>
  <si>
    <t>Auto</t>
  </si>
  <si>
    <t>Life</t>
  </si>
  <si>
    <t>INCOME</t>
  </si>
  <si>
    <t>Health</t>
  </si>
  <si>
    <t>Dental</t>
  </si>
  <si>
    <t>Prescriptions</t>
  </si>
  <si>
    <t>Medical (doctor visits, hospital)</t>
  </si>
  <si>
    <t>% of Working Income</t>
  </si>
  <si>
    <t>% of Expenses</t>
  </si>
  <si>
    <t>3% raise</t>
  </si>
  <si>
    <t xml:space="preserve"> </t>
  </si>
  <si>
    <t>birthday gift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</si>
</sst>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textRotation="45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15" fontId="0" fillId="0" borderId="2" xfId="0" applyNumberFormat="1" applyBorder="1" applyAlignment="1">
      <alignment textRotation="45"/>
    </xf>
    <xf numFmtId="15" fontId="0" fillId="0" borderId="3" xfId="0" applyNumberFormat="1" applyBorder="1" applyAlignment="1">
      <alignment textRotation="45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5" fontId="0" fillId="0" borderId="4" xfId="0" applyNumberFormat="1" applyBorder="1" applyAlignment="1">
      <alignment textRotation="45"/>
    </xf>
    <xf numFmtId="164" fontId="0" fillId="0" borderId="0" xfId="0" applyNumberFormat="1" applyAlignment="1">
      <alignment/>
    </xf>
    <xf numFmtId="15" fontId="0" fillId="0" borderId="1" xfId="0" applyNumberFormat="1" applyBorder="1" applyAlignment="1">
      <alignment textRotation="45"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workbookViewId="0" topLeftCell="A1">
      <pane xSplit="2" ySplit="1" topLeftCell="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6" sqref="E56"/>
    </sheetView>
  </sheetViews>
  <sheetFormatPr defaultColWidth="9.140625" defaultRowHeight="12.75"/>
  <cols>
    <col min="1" max="1" width="13.7109375" style="0" customWidth="1"/>
    <col min="2" max="2" width="34.57421875" style="0" customWidth="1"/>
    <col min="12" max="12" width="11.28125" style="0" customWidth="1"/>
    <col min="13" max="13" width="11.57421875" style="0" customWidth="1"/>
    <col min="14" max="14" width="12.140625" style="0" customWidth="1"/>
  </cols>
  <sheetData>
    <row r="1" spans="1:16" ht="77.25">
      <c r="A1" s="2"/>
      <c r="B1" s="2"/>
      <c r="C1" s="10">
        <v>38277</v>
      </c>
      <c r="D1" s="11">
        <f aca="true" t="shared" si="0" ref="D1:M1">+C1+7</f>
        <v>38284</v>
      </c>
      <c r="E1" s="11">
        <f t="shared" si="0"/>
        <v>38291</v>
      </c>
      <c r="F1" s="11">
        <f t="shared" si="0"/>
        <v>38298</v>
      </c>
      <c r="G1" s="11">
        <f t="shared" si="0"/>
        <v>38305</v>
      </c>
      <c r="H1" s="11">
        <f t="shared" si="0"/>
        <v>38312</v>
      </c>
      <c r="I1" s="11">
        <f t="shared" si="0"/>
        <v>38319</v>
      </c>
      <c r="J1" s="11">
        <f t="shared" si="0"/>
        <v>38326</v>
      </c>
      <c r="K1" s="11">
        <f t="shared" si="0"/>
        <v>38333</v>
      </c>
      <c r="L1" s="11">
        <f t="shared" si="0"/>
        <v>38340</v>
      </c>
      <c r="M1" s="11">
        <f t="shared" si="0"/>
        <v>38347</v>
      </c>
      <c r="N1" s="2" t="s">
        <v>67</v>
      </c>
      <c r="O1" s="20" t="s">
        <v>83</v>
      </c>
      <c r="P1" s="20" t="s">
        <v>82</v>
      </c>
    </row>
    <row r="2" spans="1:16" ht="18">
      <c r="A2" s="17" t="s">
        <v>77</v>
      </c>
      <c r="B2" s="2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2"/>
      <c r="O2" s="1"/>
      <c r="P2" s="1"/>
    </row>
    <row r="3" spans="1:16" ht="12.75">
      <c r="A3" s="16" t="s">
        <v>58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4"/>
      <c r="B4" s="7" t="s">
        <v>70</v>
      </c>
      <c r="C4" s="9">
        <v>327</v>
      </c>
      <c r="D4" s="9">
        <v>327</v>
      </c>
      <c r="E4" s="9">
        <v>327</v>
      </c>
      <c r="F4" s="9">
        <v>327</v>
      </c>
      <c r="G4" s="9">
        <v>327</v>
      </c>
      <c r="H4" s="9">
        <v>327</v>
      </c>
      <c r="I4" s="9">
        <v>327</v>
      </c>
      <c r="J4" s="9">
        <v>327</v>
      </c>
      <c r="K4" s="9">
        <v>327</v>
      </c>
      <c r="L4" s="9">
        <v>327</v>
      </c>
      <c r="M4" s="9">
        <v>327</v>
      </c>
      <c r="N4" s="9">
        <f aca="true" t="shared" si="1" ref="N4:N9">SUM(C4:M4)</f>
        <v>3597</v>
      </c>
      <c r="O4" s="21"/>
      <c r="P4" s="21">
        <f>+N4/N17</f>
        <v>1.0198468953785087</v>
      </c>
    </row>
    <row r="5" spans="1:16" ht="12.75">
      <c r="A5" s="4"/>
      <c r="B5" s="7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f t="shared" si="1"/>
        <v>0</v>
      </c>
      <c r="O5" s="21"/>
      <c r="P5" s="21">
        <f>+N5/N17</f>
        <v>0</v>
      </c>
    </row>
    <row r="6" spans="1:16" ht="12.75">
      <c r="A6" s="4"/>
      <c r="B6" s="7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f t="shared" si="1"/>
        <v>0</v>
      </c>
      <c r="O6" s="21"/>
      <c r="P6" s="21">
        <f>+N6/N17</f>
        <v>0</v>
      </c>
    </row>
    <row r="7" spans="1:16" ht="12.75">
      <c r="A7" s="4"/>
      <c r="B7" s="7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 t="shared" si="1"/>
        <v>0</v>
      </c>
      <c r="O7" s="21"/>
      <c r="P7" s="21">
        <f>+N7/N17</f>
        <v>0</v>
      </c>
    </row>
    <row r="8" spans="1:16" ht="12.75">
      <c r="A8" s="4"/>
      <c r="B8" s="7" t="s">
        <v>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f t="shared" si="1"/>
        <v>0</v>
      </c>
      <c r="O8" s="21"/>
      <c r="P8" s="21">
        <f>+N8/N17</f>
        <v>0</v>
      </c>
    </row>
    <row r="9" spans="1:16" ht="12.75">
      <c r="A9" s="4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 t="shared" si="1"/>
        <v>0</v>
      </c>
      <c r="O9" s="21"/>
      <c r="P9" s="21">
        <f>+N9/N17</f>
        <v>0</v>
      </c>
    </row>
    <row r="10" spans="1:16" ht="12.75">
      <c r="A10" s="4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  <c r="P10" s="8"/>
    </row>
    <row r="11" spans="1:16" ht="12.75">
      <c r="A11" s="4" t="s">
        <v>59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8"/>
      <c r="P11" s="8"/>
    </row>
    <row r="12" spans="1:16" ht="12.75">
      <c r="A12" s="4"/>
      <c r="B12" s="7" t="s">
        <v>71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f>SUM(C12:M12)</f>
        <v>55</v>
      </c>
      <c r="O12" s="8"/>
      <c r="P12" s="21">
        <f>+N12/N17</f>
        <v>0.01559398922597108</v>
      </c>
    </row>
    <row r="13" spans="1:16" ht="12.75">
      <c r="A13" s="4"/>
      <c r="B13" s="7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f>SUM(C13:M13)</f>
        <v>0</v>
      </c>
      <c r="O13" s="8"/>
      <c r="P13" s="21">
        <f>+N13/N17</f>
        <v>0</v>
      </c>
    </row>
    <row r="14" spans="1:16" ht="12.75">
      <c r="A14" s="4"/>
      <c r="B14" s="7" t="s">
        <v>19</v>
      </c>
      <c r="C14" s="9">
        <v>0</v>
      </c>
      <c r="D14" s="9">
        <v>5</v>
      </c>
      <c r="E14" s="9">
        <v>0</v>
      </c>
      <c r="F14" s="9">
        <v>0</v>
      </c>
      <c r="G14" s="9">
        <v>0</v>
      </c>
      <c r="H14" s="9">
        <v>5</v>
      </c>
      <c r="I14" s="9">
        <v>0</v>
      </c>
      <c r="J14" s="9">
        <v>0</v>
      </c>
      <c r="K14" s="9">
        <v>0</v>
      </c>
      <c r="L14" s="9">
        <v>5</v>
      </c>
      <c r="M14" s="9">
        <v>0</v>
      </c>
      <c r="N14" s="9">
        <f>SUM(C14:M14)</f>
        <v>15</v>
      </c>
      <c r="O14" s="8"/>
      <c r="P14" s="21">
        <f>+N14/N17</f>
        <v>0.0042529061525375675</v>
      </c>
    </row>
    <row r="15" spans="1:16" ht="12.75">
      <c r="A15" s="4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>SUM(C15:M15)</f>
        <v>0</v>
      </c>
      <c r="O15" s="8"/>
      <c r="P15" s="21">
        <f>+N15/N17</f>
        <v>0</v>
      </c>
    </row>
    <row r="16" spans="1:16" ht="12.75">
      <c r="A16" s="4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8"/>
      <c r="P16" s="8"/>
    </row>
    <row r="17" spans="1:16" ht="12.75">
      <c r="A17" s="4"/>
      <c r="B17" s="7" t="s">
        <v>63</v>
      </c>
      <c r="C17" s="9">
        <f aca="true" t="shared" si="2" ref="C17:M17">SUM(C4:C9)-SUM(C12:C15)</f>
        <v>322</v>
      </c>
      <c r="D17" s="9">
        <f t="shared" si="2"/>
        <v>317</v>
      </c>
      <c r="E17" s="9">
        <f t="shared" si="2"/>
        <v>322</v>
      </c>
      <c r="F17" s="9">
        <f t="shared" si="2"/>
        <v>322</v>
      </c>
      <c r="G17" s="9">
        <f t="shared" si="2"/>
        <v>322</v>
      </c>
      <c r="H17" s="9">
        <f t="shared" si="2"/>
        <v>317</v>
      </c>
      <c r="I17" s="9">
        <f t="shared" si="2"/>
        <v>322</v>
      </c>
      <c r="J17" s="9">
        <f t="shared" si="2"/>
        <v>322</v>
      </c>
      <c r="K17" s="9">
        <f t="shared" si="2"/>
        <v>322</v>
      </c>
      <c r="L17" s="9">
        <f t="shared" si="2"/>
        <v>317</v>
      </c>
      <c r="M17" s="9">
        <f t="shared" si="2"/>
        <v>322</v>
      </c>
      <c r="N17" s="9">
        <f>SUM(C17:M17)</f>
        <v>3527</v>
      </c>
      <c r="O17" s="8"/>
      <c r="P17" s="21">
        <f>+N17/N17</f>
        <v>1</v>
      </c>
    </row>
    <row r="18" ht="12.75">
      <c r="N18" s="3"/>
    </row>
    <row r="19" ht="12.75">
      <c r="N19" s="3"/>
    </row>
    <row r="20" spans="1:14" ht="18">
      <c r="A20" s="15" t="s">
        <v>57</v>
      </c>
      <c r="B20" s="5"/>
      <c r="N20" s="3"/>
    </row>
    <row r="21" spans="1:16" ht="12.75">
      <c r="A21" s="5" t="s">
        <v>43</v>
      </c>
      <c r="B21" s="12" t="s">
        <v>44</v>
      </c>
      <c r="C21" s="9" t="s">
        <v>85</v>
      </c>
      <c r="D21" s="9">
        <v>50</v>
      </c>
      <c r="E21" s="9"/>
      <c r="F21" s="9"/>
      <c r="G21" s="9"/>
      <c r="H21" s="9">
        <v>50</v>
      </c>
      <c r="I21" s="9"/>
      <c r="J21" s="9"/>
      <c r="K21" s="9"/>
      <c r="L21" s="9">
        <v>50</v>
      </c>
      <c r="M21" s="9"/>
      <c r="N21" s="9">
        <f>SUM(C21:M21)</f>
        <v>150</v>
      </c>
      <c r="O21" s="21">
        <f>+N21/(N86+N87)</f>
        <v>0.04156563907170073</v>
      </c>
      <c r="P21" s="21">
        <f>+N21/N17</f>
        <v>0.04252906152537567</v>
      </c>
    </row>
    <row r="22" spans="1:16" ht="12.75">
      <c r="A22" s="5"/>
      <c r="B22" s="12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>SUM(C22:M22)</f>
        <v>0</v>
      </c>
      <c r="O22" s="21">
        <f>+N22/(N86+N87)</f>
        <v>0</v>
      </c>
      <c r="P22" s="21">
        <f>+N22/N17</f>
        <v>0</v>
      </c>
    </row>
    <row r="23" spans="1:16" ht="12.75">
      <c r="A23" s="5"/>
      <c r="B23" s="12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>SUM(C23:M23)</f>
        <v>0</v>
      </c>
      <c r="O23" s="21">
        <f>+N23/(N86+N87)</f>
        <v>0</v>
      </c>
      <c r="P23" s="21">
        <f>+N23/N17</f>
        <v>0</v>
      </c>
    </row>
    <row r="24" spans="1:16" ht="12.75">
      <c r="A24" s="5"/>
      <c r="B24" s="12" t="s">
        <v>53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>SUM(C24:M24)</f>
        <v>0</v>
      </c>
      <c r="O24" s="21">
        <f>+N24/(N86+N87)</f>
        <v>0</v>
      </c>
      <c r="P24" s="21">
        <f>+N24/N17</f>
        <v>0</v>
      </c>
    </row>
    <row r="25" spans="1:16" ht="12.75">
      <c r="A25" s="5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8"/>
      <c r="P25" s="21"/>
    </row>
    <row r="26" spans="1:16" ht="12.75">
      <c r="A26" s="5" t="s">
        <v>60</v>
      </c>
      <c r="B26" s="12" t="s">
        <v>61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>SUM(C26:M26)</f>
        <v>0</v>
      </c>
      <c r="O26" s="21">
        <f>+N26/(N86+N87)</f>
        <v>0</v>
      </c>
      <c r="P26" s="21">
        <f>+N26/N17</f>
        <v>0</v>
      </c>
    </row>
    <row r="27" spans="1:16" ht="12.75">
      <c r="A27" s="5"/>
      <c r="B27" s="12" t="s">
        <v>62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>SUM(C27:M27)</f>
        <v>0</v>
      </c>
      <c r="O27" s="21">
        <f>+N27/(N86+N87)</f>
        <v>0</v>
      </c>
      <c r="P27" s="21">
        <f>+N27/N17</f>
        <v>0</v>
      </c>
    </row>
    <row r="28" spans="1:16" ht="12.75">
      <c r="A28" s="5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21"/>
    </row>
    <row r="29" spans="1:16" ht="12.75">
      <c r="A29" s="5" t="s">
        <v>4</v>
      </c>
      <c r="B29" s="12" t="s">
        <v>5</v>
      </c>
      <c r="C29" s="9">
        <v>40</v>
      </c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40</v>
      </c>
      <c r="K29" s="9">
        <v>40</v>
      </c>
      <c r="L29" s="9">
        <v>40</v>
      </c>
      <c r="M29" s="9">
        <v>40</v>
      </c>
      <c r="N29" s="9">
        <f>SUM(C29:M29)</f>
        <v>440</v>
      </c>
      <c r="O29" s="21">
        <f>+N29/(N86+N87)</f>
        <v>0.12192587461032213</v>
      </c>
      <c r="P29" s="21">
        <f>+N29/N17</f>
        <v>0.12475191380776864</v>
      </c>
    </row>
    <row r="30" spans="1:16" ht="12.75">
      <c r="A30" s="5"/>
      <c r="B30" s="12" t="s">
        <v>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>SUM(C30:M30)</f>
        <v>0</v>
      </c>
      <c r="O30" s="21">
        <f>+N30/(N86+N87)</f>
        <v>0</v>
      </c>
      <c r="P30" s="21">
        <f>+N30/N17</f>
        <v>0</v>
      </c>
    </row>
    <row r="31" spans="1:16" ht="12.75">
      <c r="A31" s="5"/>
      <c r="B31" s="12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>SUM(C31:M31)</f>
        <v>0</v>
      </c>
      <c r="O31" s="21">
        <f>+N31/(N86+N87)</f>
        <v>0</v>
      </c>
      <c r="P31" s="21">
        <f>+N31/N17</f>
        <v>0</v>
      </c>
    </row>
    <row r="32" spans="1:16" ht="12.75">
      <c r="A32" s="5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1"/>
      <c r="P32" s="21"/>
    </row>
    <row r="33" spans="1:16" ht="12.75">
      <c r="A33" s="5" t="s">
        <v>6</v>
      </c>
      <c r="B33" s="12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>SUM(C33:M33)</f>
        <v>0</v>
      </c>
      <c r="O33" s="21">
        <f>+N33/(N86+N87)</f>
        <v>0</v>
      </c>
      <c r="P33" s="21">
        <f>+N33/N17</f>
        <v>0</v>
      </c>
    </row>
    <row r="34" spans="1:16" ht="12.75">
      <c r="A34" s="5"/>
      <c r="B34" s="12" t="s">
        <v>8</v>
      </c>
      <c r="C34" s="9"/>
      <c r="D34" s="9">
        <v>30</v>
      </c>
      <c r="E34" s="9"/>
      <c r="F34" s="9"/>
      <c r="G34" s="9"/>
      <c r="H34" s="9"/>
      <c r="I34" s="9"/>
      <c r="J34" s="9"/>
      <c r="K34" s="9"/>
      <c r="L34" s="9">
        <v>30</v>
      </c>
      <c r="M34" s="9"/>
      <c r="N34" s="9">
        <f>SUM(C34:M34)</f>
        <v>60</v>
      </c>
      <c r="O34" s="21">
        <f>+N34/(N86+N87)</f>
        <v>0.01662625562868029</v>
      </c>
      <c r="P34" s="21">
        <f>+N34/N17</f>
        <v>0.01701162461015027</v>
      </c>
    </row>
    <row r="35" spans="1:16" ht="12.75">
      <c r="A35" s="5"/>
      <c r="B35" s="12" t="s">
        <v>9</v>
      </c>
      <c r="C35" s="9"/>
      <c r="D35" s="9"/>
      <c r="E35" s="9"/>
      <c r="F35" s="9"/>
      <c r="G35" s="9"/>
      <c r="H35" s="9">
        <v>30</v>
      </c>
      <c r="I35" s="9"/>
      <c r="J35" s="9"/>
      <c r="K35" s="9"/>
      <c r="L35" s="9"/>
      <c r="M35" s="9"/>
      <c r="N35" s="9">
        <f>SUM(C35:M35)</f>
        <v>30</v>
      </c>
      <c r="O35" s="21">
        <f>+N35/(N86+N87)</f>
        <v>0.008313127814340146</v>
      </c>
      <c r="P35" s="21">
        <f>+N35/N17</f>
        <v>0.008505812305075135</v>
      </c>
    </row>
    <row r="36" spans="1:16" ht="12.75">
      <c r="A36" s="5"/>
      <c r="B36" s="12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f>SUM(C36:M36)</f>
        <v>0</v>
      </c>
      <c r="O36" s="21">
        <f>+N36/(N86+N87)</f>
        <v>0</v>
      </c>
      <c r="P36" s="21">
        <f>+N36/N17</f>
        <v>0</v>
      </c>
    </row>
    <row r="37" spans="1:16" ht="12.75">
      <c r="A37" s="5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1"/>
      <c r="P37" s="21"/>
    </row>
    <row r="38" spans="1:16" ht="12.75">
      <c r="A38" s="5" t="s">
        <v>2</v>
      </c>
      <c r="B38" s="12" t="s">
        <v>0</v>
      </c>
      <c r="C38" s="9"/>
      <c r="D38" s="9"/>
      <c r="E38" s="9">
        <v>450</v>
      </c>
      <c r="F38" s="9"/>
      <c r="G38" s="9"/>
      <c r="H38" s="9"/>
      <c r="I38" s="9">
        <v>450</v>
      </c>
      <c r="J38" s="9"/>
      <c r="K38" s="9"/>
      <c r="L38" s="9"/>
      <c r="M38" s="9">
        <v>450</v>
      </c>
      <c r="N38" s="9">
        <f aca="true" t="shared" si="3" ref="N38:N45">SUM(C38:M38)</f>
        <v>1350</v>
      </c>
      <c r="O38" s="21">
        <f>+N38/(N86+N87)</f>
        <v>0.37409075164530653</v>
      </c>
      <c r="P38" s="21">
        <f>+N38/N17</f>
        <v>0.38276155372838105</v>
      </c>
    </row>
    <row r="39" spans="1:16" ht="12.75">
      <c r="A39" s="5"/>
      <c r="B39" s="12" t="s">
        <v>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 t="shared" si="3"/>
        <v>0</v>
      </c>
      <c r="O39" s="21">
        <f>+N39/(N86+N87)</f>
        <v>0</v>
      </c>
      <c r="P39" s="21">
        <f>+N39/N17</f>
        <v>0</v>
      </c>
    </row>
    <row r="40" spans="1:16" ht="12.75">
      <c r="A40" s="5"/>
      <c r="B40" s="12" t="s">
        <v>11</v>
      </c>
      <c r="C40" s="9"/>
      <c r="D40" s="9"/>
      <c r="E40" s="9"/>
      <c r="F40" s="9"/>
      <c r="G40" s="9">
        <v>100</v>
      </c>
      <c r="H40" s="9"/>
      <c r="I40" s="9"/>
      <c r="J40" s="9"/>
      <c r="K40" s="9">
        <v>100</v>
      </c>
      <c r="L40" s="9"/>
      <c r="M40" s="9"/>
      <c r="N40" s="9">
        <f t="shared" si="3"/>
        <v>200</v>
      </c>
      <c r="O40" s="21">
        <f>+N40/(N86+N87)</f>
        <v>0.05542085209560097</v>
      </c>
      <c r="P40" s="21">
        <f>+N40/N17</f>
        <v>0.05670541536716756</v>
      </c>
    </row>
    <row r="41" spans="1:16" ht="12.75">
      <c r="A41" s="5"/>
      <c r="B41" s="12" t="s">
        <v>12</v>
      </c>
      <c r="C41" s="9"/>
      <c r="D41" s="9"/>
      <c r="E41" s="9"/>
      <c r="F41" s="9"/>
      <c r="G41" s="9">
        <v>100</v>
      </c>
      <c r="H41" s="9"/>
      <c r="I41" s="9"/>
      <c r="J41" s="9"/>
      <c r="K41" s="9">
        <v>100</v>
      </c>
      <c r="L41" s="9"/>
      <c r="M41" s="9"/>
      <c r="N41" s="9">
        <f t="shared" si="3"/>
        <v>200</v>
      </c>
      <c r="O41" s="21">
        <f>+N41/(N86+N87)</f>
        <v>0.05542085209560097</v>
      </c>
      <c r="P41" s="21">
        <f>+N41/N17</f>
        <v>0.05670541536716756</v>
      </c>
    </row>
    <row r="42" spans="1:16" ht="12.75">
      <c r="A42" s="5"/>
      <c r="B42" s="12" t="s">
        <v>13</v>
      </c>
      <c r="C42" s="9"/>
      <c r="D42" s="9"/>
      <c r="E42" s="9">
        <v>20</v>
      </c>
      <c r="F42" s="9"/>
      <c r="G42" s="9"/>
      <c r="H42" s="9"/>
      <c r="I42" s="9">
        <v>20</v>
      </c>
      <c r="J42" s="9"/>
      <c r="K42" s="9"/>
      <c r="L42" s="9"/>
      <c r="M42" s="9">
        <v>20</v>
      </c>
      <c r="N42" s="9">
        <f t="shared" si="3"/>
        <v>60</v>
      </c>
      <c r="O42" s="21">
        <f>+N42/(N86+N87)</f>
        <v>0.01662625562868029</v>
      </c>
      <c r="P42" s="21">
        <f>+N42/N17</f>
        <v>0.01701162461015027</v>
      </c>
    </row>
    <row r="43" spans="1:16" ht="12.75">
      <c r="A43" s="5"/>
      <c r="B43" s="12" t="s">
        <v>22</v>
      </c>
      <c r="C43" s="9"/>
      <c r="D43" s="9"/>
      <c r="E43" s="9"/>
      <c r="F43" s="9">
        <v>40</v>
      </c>
      <c r="G43" s="9"/>
      <c r="H43" s="9"/>
      <c r="I43" s="9"/>
      <c r="J43" s="9">
        <v>40</v>
      </c>
      <c r="K43" s="9"/>
      <c r="L43" s="9"/>
      <c r="M43" s="9"/>
      <c r="N43" s="9">
        <f t="shared" si="3"/>
        <v>80</v>
      </c>
      <c r="O43" s="21">
        <f>+N43/(N86+N87)</f>
        <v>0.02216834083824039</v>
      </c>
      <c r="P43" s="21">
        <f>+N43/N17</f>
        <v>0.022682166146867026</v>
      </c>
    </row>
    <row r="44" spans="1:16" ht="12.75">
      <c r="A44" s="5"/>
      <c r="B44" s="12" t="s">
        <v>23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f t="shared" si="3"/>
        <v>0</v>
      </c>
      <c r="O44" s="21">
        <f>+N44/(N86+N87)</f>
        <v>0</v>
      </c>
      <c r="P44" s="21">
        <f>+N44/N17</f>
        <v>0</v>
      </c>
    </row>
    <row r="45" spans="1:16" ht="12.75">
      <c r="A45" s="5"/>
      <c r="B45" s="12" t="s">
        <v>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 t="shared" si="3"/>
        <v>0</v>
      </c>
      <c r="O45" s="21">
        <f>+N45/(N86+N87)</f>
        <v>0</v>
      </c>
      <c r="P45" s="21">
        <f>+N45/N17</f>
        <v>0</v>
      </c>
    </row>
    <row r="46" spans="1:16" ht="12.75">
      <c r="A46" s="5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1"/>
      <c r="P46" s="21"/>
    </row>
    <row r="47" spans="1:16" ht="12.75">
      <c r="A47" s="5" t="s">
        <v>20</v>
      </c>
      <c r="B47" s="12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 aca="true" t="shared" si="4" ref="N47:N52">SUM(C47:M47)</f>
        <v>0</v>
      </c>
      <c r="O47" s="21">
        <f>+N47/(N86+N87)</f>
        <v>0</v>
      </c>
      <c r="P47" s="21">
        <f>+N47/N17</f>
        <v>0</v>
      </c>
    </row>
    <row r="48" spans="1:16" ht="12.75">
      <c r="A48" s="5"/>
      <c r="B48" s="12" t="s">
        <v>25</v>
      </c>
      <c r="C48" s="9">
        <v>20</v>
      </c>
      <c r="D48" s="9">
        <v>20</v>
      </c>
      <c r="E48" s="9">
        <v>20</v>
      </c>
      <c r="F48" s="9">
        <v>20</v>
      </c>
      <c r="G48" s="9">
        <v>20</v>
      </c>
      <c r="H48" s="9">
        <v>20</v>
      </c>
      <c r="I48" s="9">
        <v>20</v>
      </c>
      <c r="J48" s="9">
        <v>20</v>
      </c>
      <c r="K48" s="9">
        <v>20</v>
      </c>
      <c r="L48" s="9">
        <v>20</v>
      </c>
      <c r="M48" s="9">
        <v>20</v>
      </c>
      <c r="N48" s="9">
        <f t="shared" si="4"/>
        <v>220</v>
      </c>
      <c r="O48" s="21">
        <f>+N48/(N86+N87)</f>
        <v>0.060962937305161065</v>
      </c>
      <c r="P48" s="21">
        <f>+N48/N17</f>
        <v>0.06237595690388432</v>
      </c>
    </row>
    <row r="49" spans="1:16" ht="12.75">
      <c r="A49" s="5"/>
      <c r="B49" s="12" t="s">
        <v>26</v>
      </c>
      <c r="C49" s="9">
        <v>30</v>
      </c>
      <c r="D49" s="9"/>
      <c r="E49" s="9"/>
      <c r="F49" s="9"/>
      <c r="G49" s="9">
        <v>30</v>
      </c>
      <c r="H49" s="9"/>
      <c r="I49" s="9"/>
      <c r="J49" s="9"/>
      <c r="K49" s="9"/>
      <c r="L49" s="9"/>
      <c r="M49" s="9"/>
      <c r="N49" s="9">
        <f t="shared" si="4"/>
        <v>60</v>
      </c>
      <c r="O49" s="21">
        <f>+N49/(N86+N87)</f>
        <v>0.01662625562868029</v>
      </c>
      <c r="P49" s="21">
        <f>+N49/N17</f>
        <v>0.01701162461015027</v>
      </c>
    </row>
    <row r="50" spans="1:16" ht="12.75">
      <c r="A50" s="5"/>
      <c r="B50" s="12" t="s">
        <v>28</v>
      </c>
      <c r="C50" s="9"/>
      <c r="D50" s="9"/>
      <c r="E50" s="9">
        <v>45</v>
      </c>
      <c r="F50" s="9"/>
      <c r="G50" s="9"/>
      <c r="H50" s="9"/>
      <c r="I50" s="9"/>
      <c r="J50" s="9"/>
      <c r="K50" s="9"/>
      <c r="L50" s="9"/>
      <c r="M50" s="9"/>
      <c r="N50" s="9">
        <f t="shared" si="4"/>
        <v>45</v>
      </c>
      <c r="O50" s="21">
        <f>+N50/(N86+N87)</f>
        <v>0.012469691721510218</v>
      </c>
      <c r="P50" s="21">
        <f>+N50/N17</f>
        <v>0.012758718457612702</v>
      </c>
    </row>
    <row r="51" spans="1:16" ht="12.75">
      <c r="A51" s="5"/>
      <c r="B51" s="12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f t="shared" si="4"/>
        <v>0</v>
      </c>
      <c r="O51" s="21">
        <f>+N51/(N86+N87)</f>
        <v>0</v>
      </c>
      <c r="P51" s="21">
        <f>+N51/N17</f>
        <v>0</v>
      </c>
    </row>
    <row r="52" spans="1:16" ht="12.75">
      <c r="A52" s="5"/>
      <c r="B52" s="12" t="s">
        <v>29</v>
      </c>
      <c r="C52" s="9">
        <f>5*0.25</f>
        <v>1.25</v>
      </c>
      <c r="D52" s="9">
        <f aca="true" t="shared" si="5" ref="D52:M52">5*0.25</f>
        <v>1.25</v>
      </c>
      <c r="E52" s="9">
        <f t="shared" si="5"/>
        <v>1.25</v>
      </c>
      <c r="F52" s="9">
        <f t="shared" si="5"/>
        <v>1.25</v>
      </c>
      <c r="G52" s="9">
        <f t="shared" si="5"/>
        <v>1.25</v>
      </c>
      <c r="H52" s="9">
        <f t="shared" si="5"/>
        <v>1.25</v>
      </c>
      <c r="I52" s="9">
        <f t="shared" si="5"/>
        <v>1.25</v>
      </c>
      <c r="J52" s="9">
        <f t="shared" si="5"/>
        <v>1.25</v>
      </c>
      <c r="K52" s="9">
        <f t="shared" si="5"/>
        <v>1.25</v>
      </c>
      <c r="L52" s="9">
        <f t="shared" si="5"/>
        <v>1.25</v>
      </c>
      <c r="M52" s="9">
        <f t="shared" si="5"/>
        <v>1.25</v>
      </c>
      <c r="N52" s="9">
        <f t="shared" si="4"/>
        <v>13.75</v>
      </c>
      <c r="O52" s="21">
        <f>+N52/(N86+N87)</f>
        <v>0.0038101835815725666</v>
      </c>
      <c r="P52" s="21">
        <f>+N52/N17</f>
        <v>0.00389849730649277</v>
      </c>
    </row>
    <row r="53" spans="1:16" ht="12.75">
      <c r="A53" s="5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1"/>
      <c r="P53" s="21"/>
    </row>
    <row r="54" spans="1:16" ht="12.75">
      <c r="A54" s="5" t="s">
        <v>78</v>
      </c>
      <c r="B54" s="12" t="s">
        <v>81</v>
      </c>
      <c r="C54" s="9"/>
      <c r="D54" s="9"/>
      <c r="E54" s="9">
        <v>25</v>
      </c>
      <c r="F54" s="9"/>
      <c r="G54" s="9"/>
      <c r="H54" s="9"/>
      <c r="I54" s="9"/>
      <c r="J54" s="9"/>
      <c r="K54" s="9"/>
      <c r="L54" s="9"/>
      <c r="M54" s="9"/>
      <c r="N54" s="9">
        <f>SUM(C54:M54)</f>
        <v>25</v>
      </c>
      <c r="O54" s="21">
        <f>+N54/(N86+N87)</f>
        <v>0.006927606511950121</v>
      </c>
      <c r="P54" s="21">
        <f>+N54/N17</f>
        <v>0.007088176920895945</v>
      </c>
    </row>
    <row r="55" spans="1:16" ht="12.75">
      <c r="A55" s="5"/>
      <c r="B55" s="12" t="s">
        <v>79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>SUM(C55:M55)</f>
        <v>0</v>
      </c>
      <c r="O55" s="21">
        <f>+N55/(N86+N87)</f>
        <v>0</v>
      </c>
      <c r="P55" s="21">
        <f>+N55/N17</f>
        <v>0</v>
      </c>
    </row>
    <row r="56" spans="1:16" ht="12.75">
      <c r="A56" s="5"/>
      <c r="B56" s="12" t="s">
        <v>80</v>
      </c>
      <c r="C56" s="9">
        <v>20</v>
      </c>
      <c r="D56" s="9"/>
      <c r="E56" s="9"/>
      <c r="F56" s="9"/>
      <c r="G56" s="9">
        <v>20</v>
      </c>
      <c r="H56" s="9"/>
      <c r="I56" s="9"/>
      <c r="J56" s="9"/>
      <c r="K56" s="9">
        <v>20</v>
      </c>
      <c r="L56" s="9"/>
      <c r="M56" s="9"/>
      <c r="N56" s="9">
        <f>SUM(C56:M56)</f>
        <v>60</v>
      </c>
      <c r="O56" s="21">
        <f>+N56/(N86+N87)</f>
        <v>0.01662625562868029</v>
      </c>
      <c r="P56" s="21">
        <f>+N56/N17</f>
        <v>0.01701162461015027</v>
      </c>
    </row>
    <row r="57" spans="1:16" ht="12.75">
      <c r="A57" s="5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1"/>
      <c r="P57" s="21"/>
    </row>
    <row r="58" spans="1:16" ht="12.75">
      <c r="A58" s="5" t="s">
        <v>73</v>
      </c>
      <c r="B58" s="12" t="s">
        <v>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>SUM(C58:M58)</f>
        <v>0</v>
      </c>
      <c r="O58" s="21">
        <f>+N58/(N86+N87)</f>
        <v>0</v>
      </c>
      <c r="P58" s="21">
        <f>+N58/N17</f>
        <v>0</v>
      </c>
    </row>
    <row r="59" spans="1:16" ht="12.75">
      <c r="A59" s="5"/>
      <c r="B59" s="12" t="s">
        <v>75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>SUM(C59:M59)</f>
        <v>0</v>
      </c>
      <c r="O59" s="21">
        <f>+N59/(N86+N87)</f>
        <v>0</v>
      </c>
      <c r="P59" s="21">
        <f>+N59/N17</f>
        <v>0</v>
      </c>
    </row>
    <row r="60" spans="1:16" ht="12.75">
      <c r="A60" s="5"/>
      <c r="B60" s="12" t="s">
        <v>76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>SUM(C60:M60)</f>
        <v>0</v>
      </c>
      <c r="O60" s="21">
        <f>+N60/(N86+N87)</f>
        <v>0</v>
      </c>
      <c r="P60" s="21">
        <f>+N60/N17</f>
        <v>0</v>
      </c>
    </row>
    <row r="61" spans="1:16" ht="12.75">
      <c r="A61" s="5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1"/>
      <c r="P61" s="21"/>
    </row>
    <row r="62" spans="1:16" ht="12.75">
      <c r="A62" s="5" t="s">
        <v>54</v>
      </c>
      <c r="B62" s="12" t="s">
        <v>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f>SUM(C62:M62)</f>
        <v>0</v>
      </c>
      <c r="O62" s="21">
        <f>+N62/(N86+N87)</f>
        <v>0</v>
      </c>
      <c r="P62" s="21">
        <f>+N62/N17</f>
        <v>0</v>
      </c>
    </row>
    <row r="63" spans="1:16" ht="12.75">
      <c r="A63" s="5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1"/>
      <c r="P63" s="21"/>
    </row>
    <row r="64" spans="3:16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O64" s="19"/>
      <c r="P64" s="21"/>
    </row>
    <row r="65" spans="1:16" ht="12.7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21"/>
    </row>
    <row r="66" spans="3:16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21"/>
    </row>
    <row r="67" spans="1:16" ht="18">
      <c r="A67" s="14" t="s">
        <v>56</v>
      </c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f>SUM(C67:M67)</f>
        <v>0</v>
      </c>
      <c r="O67" s="19"/>
      <c r="P67" s="21"/>
    </row>
    <row r="68" spans="1:16" ht="12.75">
      <c r="A68" s="6" t="s">
        <v>39</v>
      </c>
      <c r="B68" s="13" t="s">
        <v>40</v>
      </c>
      <c r="C68" s="9"/>
      <c r="D68" s="9"/>
      <c r="E68" s="9">
        <v>40</v>
      </c>
      <c r="F68" s="9"/>
      <c r="G68" s="9"/>
      <c r="H68" s="9"/>
      <c r="I68" s="9">
        <v>40</v>
      </c>
      <c r="J68" s="9"/>
      <c r="K68" s="9"/>
      <c r="L68" s="9"/>
      <c r="M68" s="9">
        <v>40</v>
      </c>
      <c r="N68" s="9">
        <f>SUM(C68:M68)</f>
        <v>120</v>
      </c>
      <c r="O68" s="21">
        <f>+N68/(N86+N87)</f>
        <v>0.03325251125736058</v>
      </c>
      <c r="P68" s="21">
        <f>+N68/N17</f>
        <v>0.03402324922030054</v>
      </c>
    </row>
    <row r="69" spans="1:16" ht="12.75">
      <c r="A69" s="6"/>
      <c r="B69" s="13" t="s">
        <v>41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f>SUM(C69:M69)</f>
        <v>0</v>
      </c>
      <c r="O69" s="21">
        <f>+N69/(N86+N87)</f>
        <v>0</v>
      </c>
      <c r="P69" s="21">
        <f>+N69/N17</f>
        <v>0</v>
      </c>
    </row>
    <row r="70" spans="1:16" ht="12.75">
      <c r="A70" s="6"/>
      <c r="B70" s="13" t="s">
        <v>42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>SUM(C70:M70)</f>
        <v>0</v>
      </c>
      <c r="O70" s="21">
        <f>+N70/(N86+N87)</f>
        <v>0</v>
      </c>
      <c r="P70" s="21">
        <f>+N70/N17</f>
        <v>0</v>
      </c>
    </row>
    <row r="71" spans="1:16" ht="12.75">
      <c r="A71" s="6"/>
      <c r="B71" s="1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>SUM(C71:M71)</f>
        <v>0</v>
      </c>
      <c r="O71" s="21">
        <f>+N71/(N86+N87)</f>
        <v>0</v>
      </c>
      <c r="P71" s="21">
        <f>+N71/N17</f>
        <v>0</v>
      </c>
    </row>
    <row r="72" spans="1:16" ht="12.75">
      <c r="A72" s="6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1"/>
      <c r="P72" s="21"/>
    </row>
    <row r="73" spans="1:16" ht="12.75">
      <c r="A73" s="6" t="s">
        <v>30</v>
      </c>
      <c r="B73" s="13" t="s">
        <v>32</v>
      </c>
      <c r="C73" s="9">
        <v>15</v>
      </c>
      <c r="D73" s="9">
        <v>15</v>
      </c>
      <c r="E73" s="9">
        <v>15</v>
      </c>
      <c r="F73" s="9">
        <v>15</v>
      </c>
      <c r="G73" s="9">
        <v>15</v>
      </c>
      <c r="H73" s="9">
        <v>15</v>
      </c>
      <c r="I73" s="9">
        <v>15</v>
      </c>
      <c r="J73" s="9">
        <v>15</v>
      </c>
      <c r="K73" s="9">
        <v>15</v>
      </c>
      <c r="L73" s="9">
        <v>15</v>
      </c>
      <c r="M73" s="9">
        <v>15</v>
      </c>
      <c r="N73" s="9">
        <f>SUM(C73:M73)</f>
        <v>165</v>
      </c>
      <c r="O73" s="21">
        <f>+N73/(N86+N87)</f>
        <v>0.0457222029788708</v>
      </c>
      <c r="P73" s="21">
        <f>+N73/N17</f>
        <v>0.04678196767791324</v>
      </c>
    </row>
    <row r="74" spans="1:16" ht="12.75">
      <c r="A74" s="6"/>
      <c r="B74" s="13" t="s">
        <v>47</v>
      </c>
      <c r="C74" s="9"/>
      <c r="D74" s="9"/>
      <c r="E74" s="9"/>
      <c r="F74" s="9">
        <v>15</v>
      </c>
      <c r="G74" s="9"/>
      <c r="H74" s="9"/>
      <c r="I74" s="9"/>
      <c r="J74" s="9">
        <v>15</v>
      </c>
      <c r="K74" s="9"/>
      <c r="L74" s="9"/>
      <c r="M74" s="9"/>
      <c r="N74" s="9">
        <f>SUM(C74:M74)</f>
        <v>30</v>
      </c>
      <c r="O74" s="21">
        <f>+N74/(N86+N87)</f>
        <v>0.008313127814340146</v>
      </c>
      <c r="P74" s="21">
        <f>+N74/N17</f>
        <v>0.008505812305075135</v>
      </c>
    </row>
    <row r="75" spans="1:16" ht="12.75">
      <c r="A75" s="6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21"/>
      <c r="P75" s="21"/>
    </row>
    <row r="76" spans="1:16" ht="12.75">
      <c r="A76" s="6" t="s">
        <v>34</v>
      </c>
      <c r="B76" s="13" t="s">
        <v>35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f>SUM(C76:M76)</f>
        <v>0</v>
      </c>
      <c r="O76" s="21">
        <f>+N76/(N86+N87)</f>
        <v>0</v>
      </c>
      <c r="P76" s="21">
        <f>+N76/N17</f>
        <v>0</v>
      </c>
    </row>
    <row r="77" spans="1:16" ht="12.75">
      <c r="A77" s="6"/>
      <c r="B77" s="13" t="s">
        <v>36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 aca="true" t="shared" si="6" ref="N77:N87">SUM(C77:M77)</f>
        <v>0</v>
      </c>
      <c r="O77" s="21">
        <f>+N77/(N86+N87)</f>
        <v>0</v>
      </c>
      <c r="P77" s="21">
        <f>+N77/N17</f>
        <v>0</v>
      </c>
    </row>
    <row r="78" spans="1:16" ht="12.75">
      <c r="A78" s="6"/>
      <c r="B78" s="13" t="s">
        <v>37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f t="shared" si="6"/>
        <v>0</v>
      </c>
      <c r="O78" s="21">
        <f>+N78/(N86+N87)</f>
        <v>0</v>
      </c>
      <c r="P78" s="21">
        <f>+N78/N17</f>
        <v>0</v>
      </c>
    </row>
    <row r="79" spans="1:16" ht="12.75">
      <c r="A79" s="6"/>
      <c r="B79" s="13" t="s">
        <v>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f t="shared" si="6"/>
        <v>0</v>
      </c>
      <c r="O79" s="21">
        <f>+N79/(N86+N87)</f>
        <v>0</v>
      </c>
      <c r="P79" s="21">
        <f>+N79/N17</f>
        <v>0</v>
      </c>
    </row>
    <row r="80" spans="1:16" ht="12.75">
      <c r="A80" s="6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21"/>
      <c r="P80" s="21"/>
    </row>
    <row r="81" spans="1:16" ht="12.75">
      <c r="A81" s="6" t="s">
        <v>48</v>
      </c>
      <c r="B81" s="13" t="s">
        <v>49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 t="shared" si="6"/>
        <v>0</v>
      </c>
      <c r="O81" s="21">
        <f>+N81/(N86+N87)</f>
        <v>0</v>
      </c>
      <c r="P81" s="21">
        <f>+N81/N17</f>
        <v>0</v>
      </c>
    </row>
    <row r="82" spans="1:16" ht="12.75">
      <c r="A82" s="6"/>
      <c r="B82" s="13" t="s">
        <v>50</v>
      </c>
      <c r="C82" s="9"/>
      <c r="D82" s="9"/>
      <c r="E82" s="9"/>
      <c r="F82" s="9"/>
      <c r="G82" s="9"/>
      <c r="H82" s="9"/>
      <c r="I82" s="9"/>
      <c r="J82" s="9"/>
      <c r="K82" s="9">
        <v>300</v>
      </c>
      <c r="L82" s="9"/>
      <c r="M82" s="9"/>
      <c r="N82" s="9">
        <f t="shared" si="6"/>
        <v>300</v>
      </c>
      <c r="O82" s="21">
        <f>+N82/(N86+N87)</f>
        <v>0.08313127814340146</v>
      </c>
      <c r="P82" s="21">
        <f>+N82/N17</f>
        <v>0.08505812305075135</v>
      </c>
    </row>
    <row r="83" spans="1:16" ht="12.75">
      <c r="A83" s="6"/>
      <c r="B83" s="13" t="s">
        <v>51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f t="shared" si="6"/>
        <v>0</v>
      </c>
      <c r="O83" s="21">
        <f>+N83/(N86+N87)</f>
        <v>0</v>
      </c>
      <c r="P83" s="21">
        <f>+N83/N17</f>
        <v>0</v>
      </c>
    </row>
    <row r="84" spans="14:16" ht="12.75">
      <c r="N84" s="3"/>
      <c r="O84" s="19"/>
      <c r="P84" s="21"/>
    </row>
    <row r="85" spans="2:16" ht="12.75">
      <c r="B85" t="s">
        <v>64</v>
      </c>
      <c r="C85" s="3">
        <f>+C17</f>
        <v>322</v>
      </c>
      <c r="D85" s="3">
        <f aca="true" t="shared" si="7" ref="D85:M85">+D17</f>
        <v>317</v>
      </c>
      <c r="E85" s="3">
        <f t="shared" si="7"/>
        <v>322</v>
      </c>
      <c r="F85" s="3">
        <f t="shared" si="7"/>
        <v>322</v>
      </c>
      <c r="G85" s="3">
        <f t="shared" si="7"/>
        <v>322</v>
      </c>
      <c r="H85" s="3">
        <f t="shared" si="7"/>
        <v>317</v>
      </c>
      <c r="I85" s="3">
        <f t="shared" si="7"/>
        <v>322</v>
      </c>
      <c r="J85" s="3">
        <f t="shared" si="7"/>
        <v>322</v>
      </c>
      <c r="K85" s="3">
        <f t="shared" si="7"/>
        <v>322</v>
      </c>
      <c r="L85" s="3">
        <f t="shared" si="7"/>
        <v>317</v>
      </c>
      <c r="M85" s="3">
        <f t="shared" si="7"/>
        <v>322</v>
      </c>
      <c r="N85" s="3">
        <f t="shared" si="6"/>
        <v>3527</v>
      </c>
      <c r="O85" s="21"/>
      <c r="P85" s="21">
        <f>+N85/N17</f>
        <v>1</v>
      </c>
    </row>
    <row r="86" spans="2:16" ht="12.75">
      <c r="B86" t="s">
        <v>65</v>
      </c>
      <c r="C86" s="3">
        <f>SUM(C21:C65)</f>
        <v>111.25</v>
      </c>
      <c r="D86" s="3">
        <f aca="true" t="shared" si="8" ref="D86:M86">SUM(D21:D65)</f>
        <v>141.25</v>
      </c>
      <c r="E86" s="3">
        <f t="shared" si="8"/>
        <v>601.25</v>
      </c>
      <c r="F86" s="3">
        <f t="shared" si="8"/>
        <v>101.25</v>
      </c>
      <c r="G86" s="3">
        <f t="shared" si="8"/>
        <v>311.25</v>
      </c>
      <c r="H86" s="3">
        <f t="shared" si="8"/>
        <v>141.25</v>
      </c>
      <c r="I86" s="3">
        <f t="shared" si="8"/>
        <v>531.25</v>
      </c>
      <c r="J86" s="3">
        <f t="shared" si="8"/>
        <v>101.25</v>
      </c>
      <c r="K86" s="3">
        <f t="shared" si="8"/>
        <v>281.25</v>
      </c>
      <c r="L86" s="3">
        <f t="shared" si="8"/>
        <v>141.25</v>
      </c>
      <c r="M86" s="3">
        <f t="shared" si="8"/>
        <v>531.25</v>
      </c>
      <c r="N86" s="3">
        <f t="shared" si="6"/>
        <v>2993.75</v>
      </c>
      <c r="O86" s="21">
        <f>+N86/(N86+N87)</f>
        <v>0.829580879806027</v>
      </c>
      <c r="P86" s="21">
        <f>+N86/N17</f>
        <v>0.8488091862772895</v>
      </c>
    </row>
    <row r="87" spans="2:16" ht="12.75">
      <c r="B87" t="s">
        <v>66</v>
      </c>
      <c r="C87" s="3">
        <f>SUM(C68:C83)</f>
        <v>15</v>
      </c>
      <c r="D87" s="3">
        <f aca="true" t="shared" si="9" ref="D87:M87">SUM(D68:D83)</f>
        <v>15</v>
      </c>
      <c r="E87" s="3">
        <f t="shared" si="9"/>
        <v>55</v>
      </c>
      <c r="F87" s="3">
        <f t="shared" si="9"/>
        <v>30</v>
      </c>
      <c r="G87" s="3">
        <f t="shared" si="9"/>
        <v>15</v>
      </c>
      <c r="H87" s="3">
        <f t="shared" si="9"/>
        <v>15</v>
      </c>
      <c r="I87" s="3">
        <f t="shared" si="9"/>
        <v>55</v>
      </c>
      <c r="J87" s="3">
        <f t="shared" si="9"/>
        <v>30</v>
      </c>
      <c r="K87" s="3">
        <f t="shared" si="9"/>
        <v>315</v>
      </c>
      <c r="L87" s="3">
        <f t="shared" si="9"/>
        <v>15</v>
      </c>
      <c r="M87" s="3">
        <f t="shared" si="9"/>
        <v>55</v>
      </c>
      <c r="N87" s="3">
        <f t="shared" si="6"/>
        <v>615</v>
      </c>
      <c r="O87" s="21">
        <f>+N87/(N86+N87)</f>
        <v>0.17041912019397298</v>
      </c>
      <c r="P87" s="21">
        <f>+N87/N17</f>
        <v>0.17436915225404026</v>
      </c>
    </row>
    <row r="89" spans="2:13" ht="12.75">
      <c r="B89" t="s">
        <v>68</v>
      </c>
      <c r="C89" s="3">
        <f>+C85-C86-C87</f>
        <v>195.75</v>
      </c>
      <c r="D89" s="3">
        <f aca="true" t="shared" si="10" ref="D89:M89">+D85-D86-D87</f>
        <v>160.75</v>
      </c>
      <c r="E89" s="3">
        <f t="shared" si="10"/>
        <v>-334.25</v>
      </c>
      <c r="F89" s="3">
        <f t="shared" si="10"/>
        <v>190.75</v>
      </c>
      <c r="G89" s="3">
        <f t="shared" si="10"/>
        <v>-4.25</v>
      </c>
      <c r="H89" s="3">
        <f t="shared" si="10"/>
        <v>160.75</v>
      </c>
      <c r="I89" s="3">
        <f t="shared" si="10"/>
        <v>-264.25</v>
      </c>
      <c r="J89" s="3">
        <f t="shared" si="10"/>
        <v>190.75</v>
      </c>
      <c r="K89" s="3">
        <f t="shared" si="10"/>
        <v>-274.25</v>
      </c>
      <c r="L89" s="3">
        <f t="shared" si="10"/>
        <v>160.75</v>
      </c>
      <c r="M89" s="3">
        <f t="shared" si="10"/>
        <v>-264.25</v>
      </c>
    </row>
    <row r="90" spans="2:13" ht="12.75">
      <c r="B90" t="s">
        <v>69</v>
      </c>
      <c r="C90" s="3">
        <f>+C94+C89</f>
        <v>245.75</v>
      </c>
      <c r="D90" s="3">
        <f>+C90+D89</f>
        <v>406.5</v>
      </c>
      <c r="E90" s="3">
        <f aca="true" t="shared" si="11" ref="E90:M90">+D90+E89</f>
        <v>72.25</v>
      </c>
      <c r="F90" s="3">
        <f t="shared" si="11"/>
        <v>263</v>
      </c>
      <c r="G90" s="3">
        <f t="shared" si="11"/>
        <v>258.75</v>
      </c>
      <c r="H90" s="3">
        <f t="shared" si="11"/>
        <v>419.5</v>
      </c>
      <c r="I90" s="3">
        <f t="shared" si="11"/>
        <v>155.25</v>
      </c>
      <c r="J90" s="3">
        <f t="shared" si="11"/>
        <v>346</v>
      </c>
      <c r="K90" s="3">
        <f t="shared" si="11"/>
        <v>71.75</v>
      </c>
      <c r="L90" s="3">
        <f t="shared" si="11"/>
        <v>232.5</v>
      </c>
      <c r="M90" s="3">
        <f t="shared" si="11"/>
        <v>-31.75</v>
      </c>
    </row>
    <row r="94" spans="2:3" ht="12.75">
      <c r="B94" t="s">
        <v>72</v>
      </c>
      <c r="C94" s="3">
        <v>50</v>
      </c>
    </row>
  </sheetData>
  <printOptions/>
  <pageMargins left="0.75" right="0.75" top="1" bottom="1" header="0.5" footer="0.5"/>
  <pageSetup fitToWidth="6" fitToHeight="1" horizontalDpi="600" verticalDpi="6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workbookViewId="0" topLeftCell="A1">
      <pane xSplit="2" ySplit="1" topLeftCell="AX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B90" sqref="BB90"/>
    </sheetView>
  </sheetViews>
  <sheetFormatPr defaultColWidth="9.140625" defaultRowHeight="12.75"/>
  <cols>
    <col min="1" max="1" width="13.7109375" style="0" customWidth="1"/>
    <col min="2" max="2" width="34.57421875" style="0" customWidth="1"/>
    <col min="3" max="3" width="10.421875" style="0" customWidth="1"/>
    <col min="8" max="8" width="10.57421875" style="0" customWidth="1"/>
    <col min="14" max="14" width="10.8515625" style="0" customWidth="1"/>
    <col min="20" max="20" width="10.8515625" style="0" customWidth="1"/>
    <col min="26" max="26" width="11.421875" style="0" customWidth="1"/>
    <col min="27" max="31" width="9.7109375" style="0" customWidth="1"/>
    <col min="32" max="32" width="11.421875" style="0" customWidth="1"/>
    <col min="33" max="36" width="9.7109375" style="0" customWidth="1"/>
    <col min="37" max="37" width="11.28125" style="0" customWidth="1"/>
    <col min="38" max="38" width="9.7109375" style="0" customWidth="1"/>
    <col min="39" max="39" width="12.00390625" style="0" customWidth="1"/>
    <col min="40" max="40" width="9.7109375" style="0" customWidth="1"/>
    <col min="41" max="41" width="10.7109375" style="0" customWidth="1"/>
    <col min="42" max="42" width="10.8515625" style="0" customWidth="1"/>
    <col min="43" max="43" width="10.7109375" style="0" customWidth="1"/>
    <col min="44" max="44" width="11.140625" style="0" customWidth="1"/>
    <col min="45" max="45" width="9.7109375" style="0" customWidth="1"/>
    <col min="46" max="46" width="11.7109375" style="0" customWidth="1"/>
    <col min="47" max="47" width="10.7109375" style="0" customWidth="1"/>
    <col min="48" max="48" width="10.8515625" style="0" customWidth="1"/>
    <col min="49" max="49" width="10.7109375" style="0" customWidth="1"/>
    <col min="50" max="50" width="10.8515625" style="0" customWidth="1"/>
    <col min="51" max="51" width="11.28125" style="0" customWidth="1"/>
    <col min="52" max="52" width="11.421875" style="0" customWidth="1"/>
    <col min="53" max="53" width="11.140625" style="0" customWidth="1"/>
    <col min="54" max="54" width="11.421875" style="0" customWidth="1"/>
    <col min="55" max="55" width="14.7109375" style="0" customWidth="1"/>
  </cols>
  <sheetData>
    <row r="1" spans="1:57" ht="77.25">
      <c r="A1" s="2"/>
      <c r="B1" s="2"/>
      <c r="C1" s="10">
        <f>+'2004'!M1+7</f>
        <v>38354</v>
      </c>
      <c r="D1" s="11">
        <f aca="true" t="shared" si="0" ref="D1:BB1">+C1+7</f>
        <v>38361</v>
      </c>
      <c r="E1" s="11">
        <f t="shared" si="0"/>
        <v>38368</v>
      </c>
      <c r="F1" s="11">
        <f t="shared" si="0"/>
        <v>38375</v>
      </c>
      <c r="G1" s="11">
        <f t="shared" si="0"/>
        <v>38382</v>
      </c>
      <c r="H1" s="11">
        <f t="shared" si="0"/>
        <v>38389</v>
      </c>
      <c r="I1" s="11">
        <f t="shared" si="0"/>
        <v>38396</v>
      </c>
      <c r="J1" s="11">
        <f t="shared" si="0"/>
        <v>38403</v>
      </c>
      <c r="K1" s="11">
        <f t="shared" si="0"/>
        <v>38410</v>
      </c>
      <c r="L1" s="11">
        <f t="shared" si="0"/>
        <v>38417</v>
      </c>
      <c r="M1" s="11">
        <f t="shared" si="0"/>
        <v>38424</v>
      </c>
      <c r="N1" s="11">
        <f t="shared" si="0"/>
        <v>38431</v>
      </c>
      <c r="O1" s="11">
        <f t="shared" si="0"/>
        <v>38438</v>
      </c>
      <c r="P1" s="11">
        <f t="shared" si="0"/>
        <v>38445</v>
      </c>
      <c r="Q1" s="11">
        <f t="shared" si="0"/>
        <v>38452</v>
      </c>
      <c r="R1" s="11">
        <f t="shared" si="0"/>
        <v>38459</v>
      </c>
      <c r="S1" s="11">
        <f t="shared" si="0"/>
        <v>38466</v>
      </c>
      <c r="T1" s="11">
        <f t="shared" si="0"/>
        <v>38473</v>
      </c>
      <c r="U1" s="11">
        <f t="shared" si="0"/>
        <v>38480</v>
      </c>
      <c r="V1" s="11">
        <f t="shared" si="0"/>
        <v>38487</v>
      </c>
      <c r="W1" s="11">
        <f t="shared" si="0"/>
        <v>38494</v>
      </c>
      <c r="X1" s="11">
        <f t="shared" si="0"/>
        <v>38501</v>
      </c>
      <c r="Y1" s="11">
        <f t="shared" si="0"/>
        <v>38508</v>
      </c>
      <c r="Z1" s="11">
        <f t="shared" si="0"/>
        <v>38515</v>
      </c>
      <c r="AA1" s="11">
        <f t="shared" si="0"/>
        <v>38522</v>
      </c>
      <c r="AB1" s="11">
        <f t="shared" si="0"/>
        <v>38529</v>
      </c>
      <c r="AC1" s="11">
        <f t="shared" si="0"/>
        <v>38536</v>
      </c>
      <c r="AD1" s="11">
        <f t="shared" si="0"/>
        <v>38543</v>
      </c>
      <c r="AE1" s="11">
        <f t="shared" si="0"/>
        <v>38550</v>
      </c>
      <c r="AF1" s="11">
        <f t="shared" si="0"/>
        <v>38557</v>
      </c>
      <c r="AG1" s="11">
        <f t="shared" si="0"/>
        <v>38564</v>
      </c>
      <c r="AH1" s="11">
        <f t="shared" si="0"/>
        <v>38571</v>
      </c>
      <c r="AI1" s="11">
        <f t="shared" si="0"/>
        <v>38578</v>
      </c>
      <c r="AJ1" s="11">
        <f t="shared" si="0"/>
        <v>38585</v>
      </c>
      <c r="AK1" s="11">
        <f t="shared" si="0"/>
        <v>38592</v>
      </c>
      <c r="AL1" s="11">
        <f t="shared" si="0"/>
        <v>38599</v>
      </c>
      <c r="AM1" s="11">
        <f t="shared" si="0"/>
        <v>38606</v>
      </c>
      <c r="AN1" s="11">
        <f t="shared" si="0"/>
        <v>38613</v>
      </c>
      <c r="AO1" s="11">
        <f t="shared" si="0"/>
        <v>38620</v>
      </c>
      <c r="AP1" s="11">
        <f t="shared" si="0"/>
        <v>38627</v>
      </c>
      <c r="AQ1" s="11">
        <f t="shared" si="0"/>
        <v>38634</v>
      </c>
      <c r="AR1" s="11">
        <f t="shared" si="0"/>
        <v>38641</v>
      </c>
      <c r="AS1" s="11">
        <f t="shared" si="0"/>
        <v>38648</v>
      </c>
      <c r="AT1" s="11">
        <f t="shared" si="0"/>
        <v>38655</v>
      </c>
      <c r="AU1" s="11">
        <f t="shared" si="0"/>
        <v>38662</v>
      </c>
      <c r="AV1" s="11">
        <f t="shared" si="0"/>
        <v>38669</v>
      </c>
      <c r="AW1" s="11">
        <f t="shared" si="0"/>
        <v>38676</v>
      </c>
      <c r="AX1" s="11">
        <f t="shared" si="0"/>
        <v>38683</v>
      </c>
      <c r="AY1" s="11">
        <f t="shared" si="0"/>
        <v>38690</v>
      </c>
      <c r="AZ1" s="11">
        <f t="shared" si="0"/>
        <v>38697</v>
      </c>
      <c r="BA1" s="11">
        <f t="shared" si="0"/>
        <v>38704</v>
      </c>
      <c r="BB1" s="11">
        <f t="shared" si="0"/>
        <v>38711</v>
      </c>
      <c r="BC1" s="2" t="s">
        <v>67</v>
      </c>
      <c r="BD1" s="20" t="s">
        <v>83</v>
      </c>
      <c r="BE1" s="20" t="s">
        <v>82</v>
      </c>
    </row>
    <row r="2" spans="1:57" ht="18">
      <c r="A2" s="17" t="s">
        <v>77</v>
      </c>
      <c r="B2" s="2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"/>
      <c r="BD2" s="1"/>
      <c r="BE2" s="1"/>
    </row>
    <row r="3" spans="1:57" ht="12.75">
      <c r="A3" s="16" t="s">
        <v>58</v>
      </c>
      <c r="B3" s="7"/>
      <c r="C3" s="8" t="s">
        <v>84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4"/>
      <c r="B4" s="7" t="s">
        <v>70</v>
      </c>
      <c r="C4" s="9">
        <v>337</v>
      </c>
      <c r="D4" s="9">
        <v>337</v>
      </c>
      <c r="E4" s="9">
        <v>337</v>
      </c>
      <c r="F4" s="9">
        <v>337</v>
      </c>
      <c r="G4" s="9">
        <v>337</v>
      </c>
      <c r="H4" s="9">
        <v>337</v>
      </c>
      <c r="I4" s="9">
        <v>337</v>
      </c>
      <c r="J4" s="9">
        <v>337</v>
      </c>
      <c r="K4" s="9">
        <v>337</v>
      </c>
      <c r="L4" s="9">
        <v>337</v>
      </c>
      <c r="M4" s="9">
        <v>337</v>
      </c>
      <c r="N4" s="9">
        <v>337</v>
      </c>
      <c r="O4" s="9">
        <v>337</v>
      </c>
      <c r="P4" s="9">
        <v>337</v>
      </c>
      <c r="Q4" s="9">
        <v>337</v>
      </c>
      <c r="R4" s="9">
        <v>337</v>
      </c>
      <c r="S4" s="9">
        <v>337</v>
      </c>
      <c r="T4" s="9">
        <v>337</v>
      </c>
      <c r="U4" s="9">
        <v>337</v>
      </c>
      <c r="V4" s="9">
        <v>337</v>
      </c>
      <c r="W4" s="9">
        <v>337</v>
      </c>
      <c r="X4" s="9">
        <v>337</v>
      </c>
      <c r="Y4" s="9">
        <v>337</v>
      </c>
      <c r="Z4" s="9">
        <v>337</v>
      </c>
      <c r="AA4" s="9">
        <v>337</v>
      </c>
      <c r="AB4" s="9">
        <v>337</v>
      </c>
      <c r="AC4" s="9">
        <v>337</v>
      </c>
      <c r="AD4" s="9">
        <v>337</v>
      </c>
      <c r="AE4" s="9">
        <v>337</v>
      </c>
      <c r="AF4" s="9">
        <v>337</v>
      </c>
      <c r="AG4" s="9">
        <v>337</v>
      </c>
      <c r="AH4" s="9">
        <v>337</v>
      </c>
      <c r="AI4" s="9">
        <v>337</v>
      </c>
      <c r="AJ4" s="9">
        <v>337</v>
      </c>
      <c r="AK4" s="9">
        <v>337</v>
      </c>
      <c r="AL4" s="9">
        <v>337</v>
      </c>
      <c r="AM4" s="9">
        <v>337</v>
      </c>
      <c r="AN4" s="9">
        <v>337</v>
      </c>
      <c r="AO4" s="9">
        <v>337</v>
      </c>
      <c r="AP4" s="9">
        <v>337</v>
      </c>
      <c r="AQ4" s="9">
        <v>337</v>
      </c>
      <c r="AR4" s="9">
        <v>337</v>
      </c>
      <c r="AS4" s="9">
        <v>337</v>
      </c>
      <c r="AT4" s="9">
        <v>337</v>
      </c>
      <c r="AU4" s="9">
        <v>337</v>
      </c>
      <c r="AV4" s="9">
        <v>337</v>
      </c>
      <c r="AW4" s="9">
        <v>337</v>
      </c>
      <c r="AX4" s="9">
        <v>337</v>
      </c>
      <c r="AY4" s="9">
        <v>337</v>
      </c>
      <c r="AZ4" s="9">
        <v>337</v>
      </c>
      <c r="BA4" s="9">
        <v>337</v>
      </c>
      <c r="BB4" s="9">
        <v>337</v>
      </c>
      <c r="BC4" s="9">
        <f aca="true" t="shared" si="1" ref="BC4:BC9">SUM(C4:BB4)</f>
        <v>17524</v>
      </c>
      <c r="BD4" s="21"/>
      <c r="BE4" s="21">
        <f>+BC4/BC17</f>
        <v>1.1339635143809674</v>
      </c>
    </row>
    <row r="5" spans="1:57" ht="12.75">
      <c r="A5" s="4"/>
      <c r="B5" s="7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>
        <f t="shared" si="1"/>
        <v>0</v>
      </c>
      <c r="BD5" s="21"/>
      <c r="BE5" s="21">
        <f>+BC5/BC17</f>
        <v>0</v>
      </c>
    </row>
    <row r="6" spans="1:57" ht="12.75">
      <c r="A6" s="4"/>
      <c r="B6" s="7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>
        <f t="shared" si="1"/>
        <v>0</v>
      </c>
      <c r="BD6" s="21"/>
      <c r="BE6" s="21">
        <f>+BC6/BC17</f>
        <v>0</v>
      </c>
    </row>
    <row r="7" spans="1:57" ht="12.75">
      <c r="A7" s="4"/>
      <c r="B7" s="7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>
        <f t="shared" si="1"/>
        <v>0</v>
      </c>
      <c r="BD7" s="21"/>
      <c r="BE7" s="21">
        <f>+BC7/BC17</f>
        <v>0</v>
      </c>
    </row>
    <row r="8" spans="1:57" ht="12.75">
      <c r="A8" s="4"/>
      <c r="B8" s="7" t="s">
        <v>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>
        <f t="shared" si="1"/>
        <v>0</v>
      </c>
      <c r="BD8" s="21"/>
      <c r="BE8" s="21">
        <f>+BC8/BC17</f>
        <v>0</v>
      </c>
    </row>
    <row r="9" spans="1:57" ht="12.75">
      <c r="A9" s="4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>
        <v>50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>
        <f t="shared" si="1"/>
        <v>50</v>
      </c>
      <c r="BD9" s="21"/>
      <c r="BE9" s="21">
        <f>+BC9/BC17</f>
        <v>0.0032354585550700967</v>
      </c>
    </row>
    <row r="10" spans="1:57" ht="12.75">
      <c r="A10" s="4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 t="s">
        <v>86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8"/>
      <c r="BE10" s="8"/>
    </row>
    <row r="11" spans="1:57" ht="12.75">
      <c r="A11" s="4" t="s">
        <v>59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8"/>
      <c r="BE11" s="8"/>
    </row>
    <row r="12" spans="1:57" ht="12.75">
      <c r="A12" s="4"/>
      <c r="B12" s="7" t="s">
        <v>71</v>
      </c>
      <c r="C12" s="9">
        <v>39.62</v>
      </c>
      <c r="D12" s="9">
        <v>39.62</v>
      </c>
      <c r="E12" s="9">
        <v>39.62</v>
      </c>
      <c r="F12" s="9">
        <v>39.62</v>
      </c>
      <c r="G12" s="9">
        <v>39.62</v>
      </c>
      <c r="H12" s="9">
        <v>39.62</v>
      </c>
      <c r="I12" s="9">
        <v>39.62</v>
      </c>
      <c r="J12" s="9">
        <v>39.62</v>
      </c>
      <c r="K12" s="9">
        <v>39.62</v>
      </c>
      <c r="L12" s="9">
        <v>39.62</v>
      </c>
      <c r="M12" s="9">
        <v>39.62</v>
      </c>
      <c r="N12" s="9">
        <v>39.62</v>
      </c>
      <c r="O12" s="9">
        <v>39.62</v>
      </c>
      <c r="P12" s="9">
        <v>39.62</v>
      </c>
      <c r="Q12" s="9">
        <v>39.62</v>
      </c>
      <c r="R12" s="9">
        <v>39.62</v>
      </c>
      <c r="S12" s="9">
        <v>39.62</v>
      </c>
      <c r="T12" s="9">
        <v>39.62</v>
      </c>
      <c r="U12" s="9">
        <v>39.62</v>
      </c>
      <c r="V12" s="9">
        <v>39.62</v>
      </c>
      <c r="W12" s="9">
        <v>39.62</v>
      </c>
      <c r="X12" s="9">
        <v>39.62</v>
      </c>
      <c r="Y12" s="9">
        <v>39.62</v>
      </c>
      <c r="Z12" s="9">
        <v>39.62</v>
      </c>
      <c r="AA12" s="9">
        <v>39.62</v>
      </c>
      <c r="AB12" s="9">
        <v>39.62</v>
      </c>
      <c r="AC12" s="9">
        <v>39.62</v>
      </c>
      <c r="AD12" s="9">
        <v>39.62</v>
      </c>
      <c r="AE12" s="9">
        <v>39.62</v>
      </c>
      <c r="AF12" s="9">
        <v>39.62</v>
      </c>
      <c r="AG12" s="9">
        <v>39.62</v>
      </c>
      <c r="AH12" s="9">
        <v>39.62</v>
      </c>
      <c r="AI12" s="9">
        <v>39.62</v>
      </c>
      <c r="AJ12" s="9">
        <v>39.62</v>
      </c>
      <c r="AK12" s="9">
        <v>39.62</v>
      </c>
      <c r="AL12" s="9">
        <v>39.62</v>
      </c>
      <c r="AM12" s="9">
        <v>39.62</v>
      </c>
      <c r="AN12" s="9">
        <v>39.62</v>
      </c>
      <c r="AO12" s="9">
        <v>39.62</v>
      </c>
      <c r="AP12" s="9">
        <v>39.62</v>
      </c>
      <c r="AQ12" s="9">
        <v>39.62</v>
      </c>
      <c r="AR12" s="9">
        <v>39.62</v>
      </c>
      <c r="AS12" s="9">
        <v>39.62</v>
      </c>
      <c r="AT12" s="9">
        <v>39.62</v>
      </c>
      <c r="AU12" s="9">
        <v>39.62</v>
      </c>
      <c r="AV12" s="9">
        <v>39.62</v>
      </c>
      <c r="AW12" s="9">
        <v>39.62</v>
      </c>
      <c r="AX12" s="9">
        <v>39.62</v>
      </c>
      <c r="AY12" s="9">
        <v>39.62</v>
      </c>
      <c r="AZ12" s="9">
        <v>39.62</v>
      </c>
      <c r="BA12" s="9">
        <v>39.62</v>
      </c>
      <c r="BB12" s="9">
        <v>39.62</v>
      </c>
      <c r="BC12" s="9">
        <f>SUM(C12:BB12)</f>
        <v>2060.239999999997</v>
      </c>
      <c r="BD12" s="8"/>
      <c r="BE12" s="21">
        <f>+BC12/BC17</f>
        <v>0.13331642266995214</v>
      </c>
    </row>
    <row r="13" spans="1:57" ht="12.75">
      <c r="A13" s="4"/>
      <c r="B13" s="7" t="s">
        <v>18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>
        <f>SUM(C13:BB13)</f>
        <v>0</v>
      </c>
      <c r="BD13" s="8"/>
      <c r="BE13" s="21">
        <f>+BC13/BC17</f>
        <v>0</v>
      </c>
    </row>
    <row r="14" spans="1:57" ht="12.75">
      <c r="A14" s="4"/>
      <c r="B14" s="7" t="s">
        <v>19</v>
      </c>
      <c r="C14" s="9">
        <v>0</v>
      </c>
      <c r="D14" s="9">
        <v>0</v>
      </c>
      <c r="E14" s="9">
        <v>5</v>
      </c>
      <c r="F14" s="9">
        <v>0</v>
      </c>
      <c r="G14" s="9">
        <v>0</v>
      </c>
      <c r="H14" s="9">
        <v>0</v>
      </c>
      <c r="I14" s="9">
        <v>5</v>
      </c>
      <c r="J14" s="9">
        <v>0</v>
      </c>
      <c r="K14" s="9">
        <v>0</v>
      </c>
      <c r="L14" s="9">
        <v>0</v>
      </c>
      <c r="M14" s="9">
        <v>5</v>
      </c>
      <c r="N14" s="9">
        <v>0</v>
      </c>
      <c r="O14" s="9">
        <v>0</v>
      </c>
      <c r="P14" s="9">
        <v>0</v>
      </c>
      <c r="Q14" s="9">
        <v>5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</v>
      </c>
      <c r="X14" s="9">
        <v>0</v>
      </c>
      <c r="Y14" s="9">
        <v>0</v>
      </c>
      <c r="Z14" s="9">
        <v>0</v>
      </c>
      <c r="AA14" s="9">
        <v>5</v>
      </c>
      <c r="AB14" s="9">
        <v>0</v>
      </c>
      <c r="AC14" s="9">
        <v>0</v>
      </c>
      <c r="AD14" s="9">
        <v>0</v>
      </c>
      <c r="AE14" s="9">
        <v>5</v>
      </c>
      <c r="AF14" s="9">
        <v>0</v>
      </c>
      <c r="AG14" s="9">
        <v>0</v>
      </c>
      <c r="AH14" s="9">
        <v>0</v>
      </c>
      <c r="AI14" s="9">
        <v>5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5</v>
      </c>
      <c r="AP14" s="9">
        <v>0</v>
      </c>
      <c r="AQ14" s="9">
        <v>0</v>
      </c>
      <c r="AR14" s="9">
        <v>0</v>
      </c>
      <c r="AS14" s="9">
        <v>5</v>
      </c>
      <c r="AT14" s="9">
        <v>0</v>
      </c>
      <c r="AU14" s="9">
        <v>0</v>
      </c>
      <c r="AV14" s="9">
        <v>0</v>
      </c>
      <c r="AW14" s="9">
        <v>5</v>
      </c>
      <c r="AX14" s="9">
        <v>0</v>
      </c>
      <c r="AY14" s="9">
        <v>0</v>
      </c>
      <c r="AZ14" s="9">
        <v>0</v>
      </c>
      <c r="BA14" s="9">
        <v>5</v>
      </c>
      <c r="BB14" s="9">
        <v>0</v>
      </c>
      <c r="BC14" s="9">
        <f>SUM(C14:BB14)</f>
        <v>60</v>
      </c>
      <c r="BD14" s="8"/>
      <c r="BE14" s="21">
        <f>+BC14/BC17</f>
        <v>0.003882550266084116</v>
      </c>
    </row>
    <row r="15" spans="1:57" ht="12.75">
      <c r="A15" s="4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>
        <f>SUM(C15:BB15)</f>
        <v>0</v>
      </c>
      <c r="BD15" s="8"/>
      <c r="BE15" s="21">
        <f>+BC15/BC17</f>
        <v>0</v>
      </c>
    </row>
    <row r="16" spans="1:57" ht="12.75">
      <c r="A16" s="4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8"/>
      <c r="BE16" s="8"/>
    </row>
    <row r="17" spans="1:57" ht="12.75">
      <c r="A17" s="4"/>
      <c r="B17" s="7" t="s">
        <v>63</v>
      </c>
      <c r="C17" s="9">
        <f aca="true" t="shared" si="2" ref="C17:AH17">SUM(C4:C9)-SUM(C12:C15)</f>
        <v>297.38</v>
      </c>
      <c r="D17" s="9">
        <f t="shared" si="2"/>
        <v>297.38</v>
      </c>
      <c r="E17" s="9">
        <f t="shared" si="2"/>
        <v>292.38</v>
      </c>
      <c r="F17" s="9">
        <f t="shared" si="2"/>
        <v>297.38</v>
      </c>
      <c r="G17" s="9">
        <f t="shared" si="2"/>
        <v>297.38</v>
      </c>
      <c r="H17" s="9">
        <f t="shared" si="2"/>
        <v>297.38</v>
      </c>
      <c r="I17" s="9">
        <f t="shared" si="2"/>
        <v>292.38</v>
      </c>
      <c r="J17" s="9">
        <f t="shared" si="2"/>
        <v>297.38</v>
      </c>
      <c r="K17" s="9">
        <f t="shared" si="2"/>
        <v>297.38</v>
      </c>
      <c r="L17" s="9">
        <f t="shared" si="2"/>
        <v>297.38</v>
      </c>
      <c r="M17" s="9">
        <f t="shared" si="2"/>
        <v>292.38</v>
      </c>
      <c r="N17" s="9">
        <f t="shared" si="2"/>
        <v>297.38</v>
      </c>
      <c r="O17" s="9">
        <f t="shared" si="2"/>
        <v>297.38</v>
      </c>
      <c r="P17" s="9">
        <f t="shared" si="2"/>
        <v>297.38</v>
      </c>
      <c r="Q17" s="9">
        <f t="shared" si="2"/>
        <v>292.38</v>
      </c>
      <c r="R17" s="9">
        <f t="shared" si="2"/>
        <v>297.38</v>
      </c>
      <c r="S17" s="9">
        <f t="shared" si="2"/>
        <v>297.38</v>
      </c>
      <c r="T17" s="9">
        <f t="shared" si="2"/>
        <v>297.38</v>
      </c>
      <c r="U17" s="9">
        <f t="shared" si="2"/>
        <v>297.38</v>
      </c>
      <c r="V17" s="9">
        <f t="shared" si="2"/>
        <v>297.38</v>
      </c>
      <c r="W17" s="9">
        <f t="shared" si="2"/>
        <v>292.38</v>
      </c>
      <c r="X17" s="9">
        <f t="shared" si="2"/>
        <v>297.38</v>
      </c>
      <c r="Y17" s="9">
        <f t="shared" si="2"/>
        <v>297.38</v>
      </c>
      <c r="Z17" s="9">
        <f t="shared" si="2"/>
        <v>297.38</v>
      </c>
      <c r="AA17" s="9">
        <f t="shared" si="2"/>
        <v>292.38</v>
      </c>
      <c r="AB17" s="9">
        <f t="shared" si="2"/>
        <v>297.38</v>
      </c>
      <c r="AC17" s="9">
        <f t="shared" si="2"/>
        <v>297.38</v>
      </c>
      <c r="AD17" s="9">
        <f t="shared" si="2"/>
        <v>297.38</v>
      </c>
      <c r="AE17" s="9">
        <f t="shared" si="2"/>
        <v>292.38</v>
      </c>
      <c r="AF17" s="9">
        <f t="shared" si="2"/>
        <v>297.38</v>
      </c>
      <c r="AG17" s="9">
        <f t="shared" si="2"/>
        <v>297.38</v>
      </c>
      <c r="AH17" s="9">
        <f t="shared" si="2"/>
        <v>297.38</v>
      </c>
      <c r="AI17" s="9">
        <f aca="true" t="shared" si="3" ref="AI17:BB17">SUM(AI4:AI9)-SUM(AI12:AI15)</f>
        <v>292.38</v>
      </c>
      <c r="AJ17" s="9">
        <f t="shared" si="3"/>
        <v>297.38</v>
      </c>
      <c r="AK17" s="9">
        <f t="shared" si="3"/>
        <v>297.38</v>
      </c>
      <c r="AL17" s="9">
        <f t="shared" si="3"/>
        <v>297.38</v>
      </c>
      <c r="AM17" s="9">
        <f t="shared" si="3"/>
        <v>297.38</v>
      </c>
      <c r="AN17" s="9">
        <f t="shared" si="3"/>
        <v>347.38</v>
      </c>
      <c r="AO17" s="9">
        <f t="shared" si="3"/>
        <v>292.38</v>
      </c>
      <c r="AP17" s="9">
        <f t="shared" si="3"/>
        <v>297.38</v>
      </c>
      <c r="AQ17" s="9">
        <f t="shared" si="3"/>
        <v>297.38</v>
      </c>
      <c r="AR17" s="9">
        <f t="shared" si="3"/>
        <v>297.38</v>
      </c>
      <c r="AS17" s="9">
        <f t="shared" si="3"/>
        <v>292.38</v>
      </c>
      <c r="AT17" s="9">
        <f t="shared" si="3"/>
        <v>297.38</v>
      </c>
      <c r="AU17" s="9">
        <f t="shared" si="3"/>
        <v>297.38</v>
      </c>
      <c r="AV17" s="9">
        <f t="shared" si="3"/>
        <v>297.38</v>
      </c>
      <c r="AW17" s="9">
        <f t="shared" si="3"/>
        <v>292.38</v>
      </c>
      <c r="AX17" s="9">
        <f t="shared" si="3"/>
        <v>297.38</v>
      </c>
      <c r="AY17" s="9">
        <f t="shared" si="3"/>
        <v>297.38</v>
      </c>
      <c r="AZ17" s="9">
        <f t="shared" si="3"/>
        <v>297.38</v>
      </c>
      <c r="BA17" s="9">
        <f t="shared" si="3"/>
        <v>292.38</v>
      </c>
      <c r="BB17" s="9">
        <f t="shared" si="3"/>
        <v>297.38</v>
      </c>
      <c r="BC17" s="9">
        <f>SUM(C17:BB17)</f>
        <v>15453.759999999982</v>
      </c>
      <c r="BD17" s="8"/>
      <c r="BE17" s="21">
        <f>+BC17/BC17</f>
        <v>1</v>
      </c>
    </row>
    <row r="18" ht="12.75">
      <c r="BC18" s="3"/>
    </row>
    <row r="19" ht="12.75">
      <c r="BC19" s="3"/>
    </row>
    <row r="20" spans="1:55" ht="18">
      <c r="A20" s="15" t="s">
        <v>57</v>
      </c>
      <c r="B20" s="5"/>
      <c r="BC20" s="3"/>
    </row>
    <row r="21" spans="1:57" ht="12.75">
      <c r="A21" s="5" t="s">
        <v>43</v>
      </c>
      <c r="B21" s="12" t="s">
        <v>44</v>
      </c>
      <c r="C21" s="9"/>
      <c r="D21" s="9"/>
      <c r="E21" s="9"/>
      <c r="F21" s="9">
        <v>72.3</v>
      </c>
      <c r="G21" s="9"/>
      <c r="H21" s="9"/>
      <c r="I21" s="9"/>
      <c r="J21" s="9">
        <v>72.3</v>
      </c>
      <c r="K21" s="9"/>
      <c r="L21" s="9"/>
      <c r="M21" s="9"/>
      <c r="N21" s="9">
        <v>72.3</v>
      </c>
      <c r="O21" s="9"/>
      <c r="P21" s="9"/>
      <c r="Q21" s="9"/>
      <c r="R21" s="9"/>
      <c r="S21" s="9">
        <v>72.3</v>
      </c>
      <c r="T21" s="9"/>
      <c r="U21" s="9"/>
      <c r="V21" s="9"/>
      <c r="W21" s="9">
        <v>72.3</v>
      </c>
      <c r="X21" s="9"/>
      <c r="Y21" s="9"/>
      <c r="Z21" s="9"/>
      <c r="AA21" s="9">
        <v>72.3</v>
      </c>
      <c r="AB21" s="9"/>
      <c r="AC21" s="9"/>
      <c r="AD21" s="9"/>
      <c r="AE21" s="9"/>
      <c r="AF21" s="9">
        <v>72.3</v>
      </c>
      <c r="AG21" s="9"/>
      <c r="AH21" s="9"/>
      <c r="AI21" s="9"/>
      <c r="AJ21" s="9">
        <v>72.3</v>
      </c>
      <c r="AK21" s="9"/>
      <c r="AL21" s="9"/>
      <c r="AM21" s="9"/>
      <c r="AN21" s="9">
        <v>72.3</v>
      </c>
      <c r="AO21" s="9"/>
      <c r="AP21" s="9"/>
      <c r="AQ21" s="9"/>
      <c r="AR21" s="9"/>
      <c r="AS21" s="9">
        <v>72.3</v>
      </c>
      <c r="AT21" s="9"/>
      <c r="AU21" s="9"/>
      <c r="AV21" s="9"/>
      <c r="AW21" s="9">
        <v>72.3</v>
      </c>
      <c r="AX21" s="9"/>
      <c r="AY21" s="9"/>
      <c r="AZ21" s="9"/>
      <c r="BA21" s="9">
        <v>72.3</v>
      </c>
      <c r="BB21" s="9"/>
      <c r="BC21" s="9">
        <f>SUM(C21:BB21)</f>
        <v>867.5999999999998</v>
      </c>
      <c r="BD21" s="21">
        <f>+BC21/(BC86+BC87)</f>
        <v>0.05641239043928321</v>
      </c>
      <c r="BE21" s="21">
        <f>+BC21/BC17</f>
        <v>0.0561416768475763</v>
      </c>
    </row>
    <row r="22" spans="1:57" ht="12.75">
      <c r="A22" s="5"/>
      <c r="B22" s="12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>
        <f>SUM(C22:BB22)</f>
        <v>0</v>
      </c>
      <c r="BD22" s="21">
        <f>+BC22/(BC86+BC87)</f>
        <v>0</v>
      </c>
      <c r="BE22" s="21">
        <f>+BC22/BC17</f>
        <v>0</v>
      </c>
    </row>
    <row r="23" spans="1:57" ht="12.75">
      <c r="A23" s="5"/>
      <c r="B23" s="12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>
        <f>SUM(C23:BB23)</f>
        <v>0</v>
      </c>
      <c r="BD23" s="21">
        <f>+BC23/(BC86+BC87)</f>
        <v>0</v>
      </c>
      <c r="BE23" s="21">
        <f>+BC23/BC17</f>
        <v>0</v>
      </c>
    </row>
    <row r="24" spans="1:57" ht="12.75">
      <c r="A24" s="5"/>
      <c r="B24" s="12" t="s">
        <v>53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>
        <f>SUM(C24:BB24)</f>
        <v>0</v>
      </c>
      <c r="BD24" s="21">
        <f>+BC24/(BC86+BC87)</f>
        <v>0</v>
      </c>
      <c r="BE24" s="21">
        <f>+BC24/BC17</f>
        <v>0</v>
      </c>
    </row>
    <row r="25" spans="1:57" ht="12.75">
      <c r="A25" s="5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8"/>
      <c r="BE25" s="21"/>
    </row>
    <row r="26" spans="1:57" ht="12.75">
      <c r="A26" s="5" t="s">
        <v>60</v>
      </c>
      <c r="B26" s="12" t="s">
        <v>61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9">
        <f>SUM(C26:BB26)</f>
        <v>0</v>
      </c>
      <c r="BD26" s="21">
        <f>+BC26/(BC86+BC87)</f>
        <v>0</v>
      </c>
      <c r="BE26" s="21">
        <f>+BC26/BC17</f>
        <v>0</v>
      </c>
    </row>
    <row r="27" spans="1:57" ht="12.75">
      <c r="A27" s="5"/>
      <c r="B27" s="12" t="s">
        <v>62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f>SUM(C27:BB27)</f>
        <v>0</v>
      </c>
      <c r="BD27" s="21">
        <f>+BC27/(BC86+BC87)</f>
        <v>0</v>
      </c>
      <c r="BE27" s="21">
        <f>+BC27/BC17</f>
        <v>0</v>
      </c>
    </row>
    <row r="28" spans="1:57" ht="12.75">
      <c r="A28" s="5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8"/>
      <c r="BE28" s="21"/>
    </row>
    <row r="29" spans="1:57" ht="12.75">
      <c r="A29" s="5" t="s">
        <v>4</v>
      </c>
      <c r="B29" s="12" t="s">
        <v>5</v>
      </c>
      <c r="C29" s="9">
        <v>40</v>
      </c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40</v>
      </c>
      <c r="K29" s="9">
        <v>40</v>
      </c>
      <c r="L29" s="9">
        <v>40</v>
      </c>
      <c r="M29" s="9">
        <v>40</v>
      </c>
      <c r="N29" s="9">
        <v>40</v>
      </c>
      <c r="O29" s="9">
        <v>40</v>
      </c>
      <c r="P29" s="9">
        <v>40</v>
      </c>
      <c r="Q29" s="9">
        <v>40</v>
      </c>
      <c r="R29" s="9">
        <v>40</v>
      </c>
      <c r="S29" s="9">
        <v>40</v>
      </c>
      <c r="T29" s="9">
        <v>40</v>
      </c>
      <c r="U29" s="9">
        <v>40</v>
      </c>
      <c r="V29" s="9">
        <v>40</v>
      </c>
      <c r="W29" s="9">
        <v>40</v>
      </c>
      <c r="X29" s="9">
        <v>40</v>
      </c>
      <c r="Y29" s="9">
        <v>40</v>
      </c>
      <c r="Z29" s="9">
        <v>40</v>
      </c>
      <c r="AA29" s="9">
        <v>40</v>
      </c>
      <c r="AB29" s="9">
        <v>40</v>
      </c>
      <c r="AC29" s="9">
        <v>40</v>
      </c>
      <c r="AD29" s="9">
        <v>40</v>
      </c>
      <c r="AE29" s="9">
        <v>40</v>
      </c>
      <c r="AF29" s="9">
        <v>40</v>
      </c>
      <c r="AG29" s="9">
        <v>40</v>
      </c>
      <c r="AH29" s="9">
        <v>40</v>
      </c>
      <c r="AI29" s="9">
        <v>40</v>
      </c>
      <c r="AJ29" s="9">
        <v>40</v>
      </c>
      <c r="AK29" s="9">
        <v>40</v>
      </c>
      <c r="AL29" s="9">
        <v>40</v>
      </c>
      <c r="AM29" s="9">
        <v>40</v>
      </c>
      <c r="AN29" s="9">
        <v>40</v>
      </c>
      <c r="AO29" s="9">
        <v>40</v>
      </c>
      <c r="AP29" s="9">
        <v>40</v>
      </c>
      <c r="AQ29" s="9">
        <v>40</v>
      </c>
      <c r="AR29" s="9">
        <v>40</v>
      </c>
      <c r="AS29" s="9">
        <v>40</v>
      </c>
      <c r="AT29" s="9">
        <v>40</v>
      </c>
      <c r="AU29" s="9">
        <v>40</v>
      </c>
      <c r="AV29" s="9">
        <v>40</v>
      </c>
      <c r="AW29" s="9">
        <v>40</v>
      </c>
      <c r="AX29" s="9">
        <v>40</v>
      </c>
      <c r="AY29" s="9">
        <v>40</v>
      </c>
      <c r="AZ29" s="9">
        <v>40</v>
      </c>
      <c r="BA29" s="9">
        <v>40</v>
      </c>
      <c r="BB29" s="9">
        <v>40</v>
      </c>
      <c r="BC29" s="9">
        <f>SUM(C29:BB29)</f>
        <v>2080</v>
      </c>
      <c r="BD29" s="21">
        <f>+BC29/(BC86+BC87)</f>
        <v>0.1352440895732009</v>
      </c>
      <c r="BE29" s="21">
        <f>+BC29/BC17</f>
        <v>0.13459507589091602</v>
      </c>
    </row>
    <row r="30" spans="1:57" ht="12.75">
      <c r="A30" s="5"/>
      <c r="B30" s="12" t="s">
        <v>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f>SUM(C30:BB30)</f>
        <v>0</v>
      </c>
      <c r="BD30" s="21">
        <f>+BC30/(BC86+BC87)</f>
        <v>0</v>
      </c>
      <c r="BE30" s="21">
        <f>+BC30/BC17</f>
        <v>0</v>
      </c>
    </row>
    <row r="31" spans="1:57" ht="12.75">
      <c r="A31" s="5"/>
      <c r="B31" s="12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>
        <f>SUM(C31:BB31)</f>
        <v>0</v>
      </c>
      <c r="BD31" s="21">
        <f>+BC31/(BC86+BC87)</f>
        <v>0</v>
      </c>
      <c r="BE31" s="21">
        <f>+BC31/BC17</f>
        <v>0</v>
      </c>
    </row>
    <row r="32" spans="1:57" ht="12.75">
      <c r="A32" s="5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21"/>
      <c r="BE32" s="21"/>
    </row>
    <row r="33" spans="1:57" ht="12.75">
      <c r="A33" s="5" t="s">
        <v>6</v>
      </c>
      <c r="B33" s="12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>
        <f>SUM(C33:BB33)</f>
        <v>0</v>
      </c>
      <c r="BD33" s="21">
        <f>+BC33/(BC86+BC87)</f>
        <v>0</v>
      </c>
      <c r="BE33" s="21">
        <f>+BC33/BC17</f>
        <v>0</v>
      </c>
    </row>
    <row r="34" spans="1:57" ht="12.75">
      <c r="A34" s="5"/>
      <c r="B34" s="12" t="s">
        <v>8</v>
      </c>
      <c r="C34" s="9"/>
      <c r="D34" s="9">
        <v>30</v>
      </c>
      <c r="E34" s="9"/>
      <c r="F34" s="9"/>
      <c r="G34" s="9"/>
      <c r="H34" s="9"/>
      <c r="I34" s="9"/>
      <c r="J34" s="9"/>
      <c r="K34" s="9"/>
      <c r="L34" s="9"/>
      <c r="M34" s="9"/>
      <c r="N34" s="9">
        <v>30</v>
      </c>
      <c r="O34" s="9"/>
      <c r="P34" s="9"/>
      <c r="Q34" s="9"/>
      <c r="R34" s="9"/>
      <c r="S34" s="9"/>
      <c r="T34" s="9"/>
      <c r="U34" s="9"/>
      <c r="V34" s="9"/>
      <c r="W34" s="9">
        <v>30</v>
      </c>
      <c r="X34" s="9"/>
      <c r="Y34" s="9"/>
      <c r="Z34" s="9"/>
      <c r="AA34" s="9"/>
      <c r="AB34" s="9"/>
      <c r="AC34" s="9"/>
      <c r="AD34" s="9"/>
      <c r="AE34" s="9"/>
      <c r="AF34" s="9">
        <v>30</v>
      </c>
      <c r="AG34" s="9"/>
      <c r="AH34" s="9"/>
      <c r="AI34" s="9"/>
      <c r="AJ34" s="9"/>
      <c r="AK34" s="9"/>
      <c r="AL34" s="9"/>
      <c r="AM34" s="9"/>
      <c r="AN34" s="9"/>
      <c r="AO34" s="9">
        <v>30</v>
      </c>
      <c r="AP34" s="9"/>
      <c r="AQ34" s="9"/>
      <c r="AR34" s="9"/>
      <c r="AS34" s="9"/>
      <c r="AT34" s="9"/>
      <c r="AU34" s="9"/>
      <c r="AV34" s="9"/>
      <c r="AW34" s="9">
        <v>30</v>
      </c>
      <c r="AX34" s="9"/>
      <c r="AY34" s="9"/>
      <c r="AZ34" s="9"/>
      <c r="BA34" s="9"/>
      <c r="BB34" s="9"/>
      <c r="BC34" s="9">
        <f>SUM(C34:BB34)</f>
        <v>180</v>
      </c>
      <c r="BD34" s="21">
        <f>+BC34/(BC86+BC87)</f>
        <v>0.011703815443834692</v>
      </c>
      <c r="BE34" s="21">
        <f>+BC34/BC17</f>
        <v>0.011647650798252349</v>
      </c>
    </row>
    <row r="35" spans="1:57" ht="12.75">
      <c r="A35" s="5"/>
      <c r="B35" s="12" t="s">
        <v>9</v>
      </c>
      <c r="C35" s="9"/>
      <c r="D35" s="9"/>
      <c r="E35" s="9"/>
      <c r="F35" s="9"/>
      <c r="G35" s="9"/>
      <c r="H35" s="9"/>
      <c r="I35" s="9">
        <v>30</v>
      </c>
      <c r="J35" s="9"/>
      <c r="K35" s="9"/>
      <c r="L35" s="9"/>
      <c r="M35" s="9"/>
      <c r="N35" s="9"/>
      <c r="O35" s="9"/>
      <c r="P35" s="9"/>
      <c r="Q35" s="9"/>
      <c r="R35" s="9">
        <v>30</v>
      </c>
      <c r="S35" s="9"/>
      <c r="T35" s="9"/>
      <c r="U35" s="9"/>
      <c r="V35" s="9"/>
      <c r="W35" s="9"/>
      <c r="X35" s="9"/>
      <c r="Y35" s="9"/>
      <c r="Z35" s="9"/>
      <c r="AA35" s="9"/>
      <c r="AB35" s="9">
        <v>30</v>
      </c>
      <c r="AC35" s="9"/>
      <c r="AD35" s="9"/>
      <c r="AE35" s="9"/>
      <c r="AF35" s="9"/>
      <c r="AG35" s="9"/>
      <c r="AH35" s="9"/>
      <c r="AI35" s="9"/>
      <c r="AJ35" s="9">
        <v>30</v>
      </c>
      <c r="AK35" s="9"/>
      <c r="AL35" s="9"/>
      <c r="AM35" s="9"/>
      <c r="AN35" s="9"/>
      <c r="AO35" s="9"/>
      <c r="AP35" s="9"/>
      <c r="AQ35" s="9"/>
      <c r="AR35" s="9"/>
      <c r="AS35" s="9">
        <v>30</v>
      </c>
      <c r="AT35" s="9"/>
      <c r="AU35" s="9"/>
      <c r="AV35" s="9"/>
      <c r="AW35" s="9"/>
      <c r="AX35" s="9"/>
      <c r="AY35" s="9"/>
      <c r="AZ35" s="9"/>
      <c r="BA35" s="9">
        <v>30</v>
      </c>
      <c r="BB35" s="9"/>
      <c r="BC35" s="9">
        <f>SUM(C35:BB35)</f>
        <v>180</v>
      </c>
      <c r="BD35" s="21">
        <f>+BC35/(BC86+BC87)</f>
        <v>0.011703815443834692</v>
      </c>
      <c r="BE35" s="21">
        <f>+BC35/BC17</f>
        <v>0.011647650798252349</v>
      </c>
    </row>
    <row r="36" spans="1:57" ht="12.75">
      <c r="A36" s="5"/>
      <c r="B36" s="12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f>SUM(C36:BB36)</f>
        <v>0</v>
      </c>
      <c r="BD36" s="21">
        <f>+BC36/(BC86+BC87)</f>
        <v>0</v>
      </c>
      <c r="BE36" s="21">
        <f>+BC36/BC17</f>
        <v>0</v>
      </c>
    </row>
    <row r="37" spans="1:57" ht="12.75">
      <c r="A37" s="5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1"/>
      <c r="BE37" s="21"/>
    </row>
    <row r="38" spans="1:57" ht="12.75">
      <c r="A38" s="5" t="s">
        <v>2</v>
      </c>
      <c r="B38" s="12" t="s">
        <v>0</v>
      </c>
      <c r="C38" s="9"/>
      <c r="D38" s="9"/>
      <c r="E38" s="9"/>
      <c r="F38" s="9"/>
      <c r="G38" s="9">
        <v>500</v>
      </c>
      <c r="H38" s="9"/>
      <c r="I38" s="9"/>
      <c r="J38" s="9"/>
      <c r="K38" s="9">
        <v>500</v>
      </c>
      <c r="L38" s="9"/>
      <c r="M38" s="9"/>
      <c r="N38" s="9"/>
      <c r="O38" s="9">
        <v>500</v>
      </c>
      <c r="P38" s="9"/>
      <c r="Q38" s="9"/>
      <c r="R38" s="9"/>
      <c r="S38" s="9"/>
      <c r="T38" s="9">
        <v>500</v>
      </c>
      <c r="U38" s="9"/>
      <c r="V38" s="9"/>
      <c r="W38" s="9"/>
      <c r="X38" s="9">
        <v>500</v>
      </c>
      <c r="Y38" s="9"/>
      <c r="Z38" s="9"/>
      <c r="AA38" s="9"/>
      <c r="AB38" s="9">
        <v>500</v>
      </c>
      <c r="AC38" s="9"/>
      <c r="AD38" s="9"/>
      <c r="AE38" s="9"/>
      <c r="AF38" s="9"/>
      <c r="AG38" s="9">
        <v>500</v>
      </c>
      <c r="AH38" s="9"/>
      <c r="AI38" s="9"/>
      <c r="AJ38" s="9"/>
      <c r="AK38" s="9">
        <v>500</v>
      </c>
      <c r="AL38" s="9"/>
      <c r="AM38" s="9"/>
      <c r="AN38" s="9"/>
      <c r="AO38" s="9">
        <v>500</v>
      </c>
      <c r="AP38" s="9"/>
      <c r="AQ38" s="9"/>
      <c r="AR38" s="9"/>
      <c r="AS38" s="9"/>
      <c r="AT38" s="9">
        <v>500</v>
      </c>
      <c r="AU38" s="9"/>
      <c r="AV38" s="9"/>
      <c r="AW38" s="9"/>
      <c r="AX38" s="9">
        <v>500</v>
      </c>
      <c r="AY38" s="9"/>
      <c r="AZ38" s="9"/>
      <c r="BA38" s="9"/>
      <c r="BB38" s="9">
        <v>500</v>
      </c>
      <c r="BC38" s="9">
        <f aca="true" t="shared" si="4" ref="BC38:BC45">SUM(C38:BB38)</f>
        <v>6000</v>
      </c>
      <c r="BD38" s="21">
        <f>+BC38/(BC86+BC87)</f>
        <v>0.39012718146115644</v>
      </c>
      <c r="BE38" s="21">
        <f>+BC38/BC17</f>
        <v>0.3882550266084116</v>
      </c>
    </row>
    <row r="39" spans="1:57" ht="12.75">
      <c r="A39" s="5"/>
      <c r="B39" s="12" t="s">
        <v>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>
        <f t="shared" si="4"/>
        <v>0</v>
      </c>
      <c r="BD39" s="21">
        <f>+BC39/(BC86+BC87)</f>
        <v>0</v>
      </c>
      <c r="BE39" s="21">
        <f>+BC39/BC17</f>
        <v>0</v>
      </c>
    </row>
    <row r="40" spans="1:57" ht="12.75">
      <c r="A40" s="5"/>
      <c r="B40" s="12" t="s">
        <v>11</v>
      </c>
      <c r="C40" s="9"/>
      <c r="D40" s="9">
        <v>100</v>
      </c>
      <c r="E40" s="9"/>
      <c r="F40" s="9"/>
      <c r="G40" s="9"/>
      <c r="H40" s="9"/>
      <c r="I40" s="9">
        <v>100</v>
      </c>
      <c r="J40" s="9"/>
      <c r="K40" s="9"/>
      <c r="L40" s="9"/>
      <c r="M40" s="9">
        <v>100</v>
      </c>
      <c r="N40" s="9"/>
      <c r="O40" s="9"/>
      <c r="P40" s="9"/>
      <c r="Q40" s="9">
        <v>100</v>
      </c>
      <c r="R40" s="9"/>
      <c r="S40" s="9"/>
      <c r="T40" s="9"/>
      <c r="U40" s="9"/>
      <c r="V40" s="9">
        <v>100</v>
      </c>
      <c r="W40" s="9"/>
      <c r="X40" s="9"/>
      <c r="Y40" s="9"/>
      <c r="Z40" s="9">
        <v>100</v>
      </c>
      <c r="AA40" s="9"/>
      <c r="AB40" s="9"/>
      <c r="AC40" s="9"/>
      <c r="AD40" s="9">
        <v>150</v>
      </c>
      <c r="AE40" s="9"/>
      <c r="AF40" s="9"/>
      <c r="AG40" s="9"/>
      <c r="AH40" s="9"/>
      <c r="AI40" s="9">
        <v>150</v>
      </c>
      <c r="AJ40" s="9"/>
      <c r="AK40" s="9"/>
      <c r="AL40" s="9"/>
      <c r="AM40" s="9">
        <v>100</v>
      </c>
      <c r="AN40" s="9"/>
      <c r="AO40" s="9"/>
      <c r="AP40" s="9"/>
      <c r="AQ40" s="9">
        <v>100</v>
      </c>
      <c r="AR40" s="9"/>
      <c r="AS40" s="9"/>
      <c r="AT40" s="9"/>
      <c r="AU40" s="9"/>
      <c r="AV40" s="9">
        <v>100</v>
      </c>
      <c r="AW40" s="9"/>
      <c r="AX40" s="9"/>
      <c r="AY40" s="9"/>
      <c r="AZ40" s="9">
        <v>100</v>
      </c>
      <c r="BA40" s="9"/>
      <c r="BB40" s="9"/>
      <c r="BC40" s="9">
        <f t="shared" si="4"/>
        <v>1300</v>
      </c>
      <c r="BD40" s="21">
        <f>+BC40/(BC86+BC87)</f>
        <v>0.08452755598325055</v>
      </c>
      <c r="BE40" s="21">
        <f>+BC40/BC17</f>
        <v>0.08412192243182251</v>
      </c>
    </row>
    <row r="41" spans="1:57" ht="12.75">
      <c r="A41" s="5"/>
      <c r="B41" s="12" t="s">
        <v>12</v>
      </c>
      <c r="C41" s="9"/>
      <c r="D41" s="9">
        <v>150</v>
      </c>
      <c r="E41" s="9"/>
      <c r="F41" s="9"/>
      <c r="G41" s="9"/>
      <c r="H41" s="9"/>
      <c r="I41" s="9">
        <v>200</v>
      </c>
      <c r="J41" s="9"/>
      <c r="K41" s="9"/>
      <c r="L41" s="9"/>
      <c r="M41" s="9">
        <v>150</v>
      </c>
      <c r="N41" s="9"/>
      <c r="O41" s="9"/>
      <c r="P41" s="9"/>
      <c r="Q41" s="9">
        <v>100</v>
      </c>
      <c r="R41" s="9"/>
      <c r="S41" s="9"/>
      <c r="T41" s="9"/>
      <c r="U41" s="9"/>
      <c r="V41" s="9">
        <v>100</v>
      </c>
      <c r="W41" s="9"/>
      <c r="X41" s="9"/>
      <c r="Y41" s="9"/>
      <c r="Z41" s="9">
        <v>75</v>
      </c>
      <c r="AA41" s="9"/>
      <c r="AB41" s="9"/>
      <c r="AC41" s="9"/>
      <c r="AD41" s="9">
        <v>75</v>
      </c>
      <c r="AE41" s="9"/>
      <c r="AF41" s="9"/>
      <c r="AG41" s="9"/>
      <c r="AH41" s="9"/>
      <c r="AI41" s="9">
        <v>75</v>
      </c>
      <c r="AJ41" s="9"/>
      <c r="AK41" s="9"/>
      <c r="AL41" s="9"/>
      <c r="AM41" s="9">
        <v>100</v>
      </c>
      <c r="AN41" s="9"/>
      <c r="AO41" s="9"/>
      <c r="AP41" s="9"/>
      <c r="AQ41" s="9">
        <v>100</v>
      </c>
      <c r="AR41" s="9"/>
      <c r="AS41" s="9"/>
      <c r="AT41" s="9"/>
      <c r="AU41" s="9"/>
      <c r="AV41" s="9">
        <v>100</v>
      </c>
      <c r="AW41" s="9"/>
      <c r="AX41" s="9"/>
      <c r="AY41" s="9"/>
      <c r="AZ41" s="9">
        <v>100</v>
      </c>
      <c r="BA41" s="9"/>
      <c r="BB41" s="9"/>
      <c r="BC41" s="9">
        <f t="shared" si="4"/>
        <v>1325</v>
      </c>
      <c r="BD41" s="21">
        <f>+BC41/(BC86+BC87)</f>
        <v>0.08615308590600537</v>
      </c>
      <c r="BE41" s="21">
        <f>+BC41/BC17</f>
        <v>0.08573965170935756</v>
      </c>
    </row>
    <row r="42" spans="1:57" ht="12.75">
      <c r="A42" s="5"/>
      <c r="B42" s="12" t="s">
        <v>13</v>
      </c>
      <c r="C42" s="9"/>
      <c r="D42" s="9"/>
      <c r="E42" s="9"/>
      <c r="F42" s="9"/>
      <c r="G42" s="9">
        <v>20</v>
      </c>
      <c r="H42" s="9"/>
      <c r="I42" s="9"/>
      <c r="J42" s="9"/>
      <c r="K42" s="9">
        <v>20</v>
      </c>
      <c r="L42" s="9"/>
      <c r="M42" s="9"/>
      <c r="N42" s="9"/>
      <c r="O42" s="9">
        <v>20</v>
      </c>
      <c r="P42" s="9"/>
      <c r="Q42" s="9"/>
      <c r="R42" s="9"/>
      <c r="S42" s="9"/>
      <c r="T42" s="9">
        <v>20</v>
      </c>
      <c r="U42" s="9"/>
      <c r="V42" s="9"/>
      <c r="W42" s="9"/>
      <c r="X42" s="9">
        <v>20</v>
      </c>
      <c r="Y42" s="9"/>
      <c r="Z42" s="9"/>
      <c r="AA42" s="9"/>
      <c r="AB42" s="9">
        <v>2</v>
      </c>
      <c r="AC42" s="9"/>
      <c r="AD42" s="9"/>
      <c r="AE42" s="9"/>
      <c r="AF42" s="9"/>
      <c r="AG42" s="9">
        <v>20</v>
      </c>
      <c r="AH42" s="9"/>
      <c r="AI42" s="9"/>
      <c r="AJ42" s="9"/>
      <c r="AK42" s="9">
        <v>20</v>
      </c>
      <c r="AL42" s="9"/>
      <c r="AM42" s="9"/>
      <c r="AN42" s="9"/>
      <c r="AO42" s="9">
        <v>20</v>
      </c>
      <c r="AP42" s="9"/>
      <c r="AQ42" s="9"/>
      <c r="AR42" s="9"/>
      <c r="AS42" s="9"/>
      <c r="AT42" s="9">
        <v>20</v>
      </c>
      <c r="AU42" s="9"/>
      <c r="AV42" s="9"/>
      <c r="AW42" s="9"/>
      <c r="AX42" s="9">
        <v>20</v>
      </c>
      <c r="AY42" s="9"/>
      <c r="AZ42" s="9"/>
      <c r="BA42" s="9"/>
      <c r="BB42" s="9">
        <v>20</v>
      </c>
      <c r="BC42" s="9">
        <f t="shared" si="4"/>
        <v>222</v>
      </c>
      <c r="BD42" s="21">
        <f>+BC42/(BC86+BC87)</f>
        <v>0.014434705714062787</v>
      </c>
      <c r="BE42" s="21">
        <f>+BC42/BC17</f>
        <v>0.014365435984511229</v>
      </c>
    </row>
    <row r="43" spans="1:57" ht="12.75">
      <c r="A43" s="5"/>
      <c r="B43" s="12" t="s">
        <v>22</v>
      </c>
      <c r="C43" s="9">
        <v>40</v>
      </c>
      <c r="D43" s="9"/>
      <c r="E43" s="9"/>
      <c r="F43" s="9"/>
      <c r="G43" s="9"/>
      <c r="H43" s="9">
        <v>40</v>
      </c>
      <c r="I43" s="9"/>
      <c r="J43" s="9"/>
      <c r="K43" s="9"/>
      <c r="L43" s="9">
        <v>40</v>
      </c>
      <c r="M43" s="9"/>
      <c r="N43" s="9"/>
      <c r="O43" s="9"/>
      <c r="P43" s="9">
        <v>40</v>
      </c>
      <c r="Q43" s="9"/>
      <c r="R43" s="9"/>
      <c r="S43" s="9"/>
      <c r="T43" s="9">
        <v>40</v>
      </c>
      <c r="U43" s="9"/>
      <c r="V43" s="9"/>
      <c r="W43" s="9"/>
      <c r="X43" s="9"/>
      <c r="Y43" s="9">
        <v>40</v>
      </c>
      <c r="Z43" s="9"/>
      <c r="AA43" s="9"/>
      <c r="AB43" s="9"/>
      <c r="AC43" s="9">
        <v>40</v>
      </c>
      <c r="AD43" s="9"/>
      <c r="AE43" s="9"/>
      <c r="AF43" s="9"/>
      <c r="AG43" s="9"/>
      <c r="AH43" s="9">
        <v>40</v>
      </c>
      <c r="AI43" s="9"/>
      <c r="AJ43" s="9"/>
      <c r="AK43" s="9"/>
      <c r="AL43" s="9">
        <v>40</v>
      </c>
      <c r="AM43" s="9"/>
      <c r="AN43" s="9"/>
      <c r="AO43" s="9"/>
      <c r="AP43" s="9">
        <v>40</v>
      </c>
      <c r="AQ43" s="9"/>
      <c r="AR43" s="9"/>
      <c r="AS43" s="9"/>
      <c r="AT43" s="9"/>
      <c r="AU43" s="9">
        <v>40</v>
      </c>
      <c r="AV43" s="9"/>
      <c r="AW43" s="9"/>
      <c r="AX43" s="9"/>
      <c r="AY43" s="9">
        <v>40</v>
      </c>
      <c r="AZ43" s="9"/>
      <c r="BA43" s="9"/>
      <c r="BB43" s="9"/>
      <c r="BC43" s="9">
        <f t="shared" si="4"/>
        <v>480</v>
      </c>
      <c r="BD43" s="21">
        <f>+BC43/(BC86+BC87)</f>
        <v>0.031210174516892515</v>
      </c>
      <c r="BE43" s="21">
        <f>+BC43/BC17</f>
        <v>0.031060402128672927</v>
      </c>
    </row>
    <row r="44" spans="1:57" ht="12.75">
      <c r="A44" s="5"/>
      <c r="B44" s="12" t="s">
        <v>23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>
        <f t="shared" si="4"/>
        <v>0</v>
      </c>
      <c r="BD44" s="21">
        <f>+BC44/(BC86+BC87)</f>
        <v>0</v>
      </c>
      <c r="BE44" s="21">
        <f>+BC44/BC17</f>
        <v>0</v>
      </c>
    </row>
    <row r="45" spans="1:57" ht="12.75">
      <c r="A45" s="5"/>
      <c r="B45" s="12" t="s">
        <v>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>
        <f t="shared" si="4"/>
        <v>0</v>
      </c>
      <c r="BD45" s="21">
        <f>+BC45/(BC86+BC87)</f>
        <v>0</v>
      </c>
      <c r="BE45" s="21">
        <f>+BC45/BC17</f>
        <v>0</v>
      </c>
    </row>
    <row r="46" spans="1:57" ht="12.75">
      <c r="A46" s="5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21"/>
      <c r="BE46" s="21"/>
    </row>
    <row r="47" spans="1:57" ht="12.75">
      <c r="A47" s="5" t="s">
        <v>20</v>
      </c>
      <c r="B47" s="12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>
        <f aca="true" t="shared" si="5" ref="BC47:BC52">SUM(C47:BB47)</f>
        <v>0</v>
      </c>
      <c r="BD47" s="21">
        <f>+BC47/(BC86+BC87)</f>
        <v>0</v>
      </c>
      <c r="BE47" s="21">
        <f>+BC47/BC17</f>
        <v>0</v>
      </c>
    </row>
    <row r="48" spans="1:57" ht="12.75">
      <c r="A48" s="5"/>
      <c r="B48" s="12" t="s">
        <v>25</v>
      </c>
      <c r="C48" s="9">
        <v>20</v>
      </c>
      <c r="D48" s="9">
        <v>20</v>
      </c>
      <c r="E48" s="9">
        <v>20</v>
      </c>
      <c r="F48" s="9">
        <v>20</v>
      </c>
      <c r="G48" s="9">
        <v>20</v>
      </c>
      <c r="H48" s="9">
        <v>20</v>
      </c>
      <c r="I48" s="9">
        <v>20</v>
      </c>
      <c r="J48" s="9">
        <v>20</v>
      </c>
      <c r="K48" s="9">
        <v>20</v>
      </c>
      <c r="L48" s="9">
        <v>20</v>
      </c>
      <c r="M48" s="9">
        <v>20</v>
      </c>
      <c r="N48" s="9">
        <v>20</v>
      </c>
      <c r="O48" s="9">
        <v>20</v>
      </c>
      <c r="P48" s="9">
        <v>20</v>
      </c>
      <c r="Q48" s="9">
        <v>20</v>
      </c>
      <c r="R48" s="9">
        <v>20</v>
      </c>
      <c r="S48" s="9">
        <v>20</v>
      </c>
      <c r="T48" s="9">
        <v>20</v>
      </c>
      <c r="U48" s="9">
        <v>20</v>
      </c>
      <c r="V48" s="9">
        <v>20</v>
      </c>
      <c r="W48" s="9">
        <v>20</v>
      </c>
      <c r="X48" s="9">
        <v>20</v>
      </c>
      <c r="Y48" s="9">
        <v>20</v>
      </c>
      <c r="Z48" s="9">
        <v>20</v>
      </c>
      <c r="AA48" s="9">
        <v>20</v>
      </c>
      <c r="AB48" s="9">
        <v>20</v>
      </c>
      <c r="AC48" s="9">
        <v>20</v>
      </c>
      <c r="AD48" s="9">
        <v>20</v>
      </c>
      <c r="AE48" s="9">
        <v>20</v>
      </c>
      <c r="AF48" s="9">
        <v>20</v>
      </c>
      <c r="AG48" s="9">
        <v>20</v>
      </c>
      <c r="AH48" s="9">
        <v>20</v>
      </c>
      <c r="AI48" s="9">
        <v>20</v>
      </c>
      <c r="AJ48" s="9">
        <v>20</v>
      </c>
      <c r="AK48" s="9">
        <v>20</v>
      </c>
      <c r="AL48" s="9">
        <v>20</v>
      </c>
      <c r="AM48" s="9">
        <v>20</v>
      </c>
      <c r="AN48" s="9">
        <v>20</v>
      </c>
      <c r="AO48" s="9">
        <v>20</v>
      </c>
      <c r="AP48" s="9">
        <v>20</v>
      </c>
      <c r="AQ48" s="9">
        <v>20</v>
      </c>
      <c r="AR48" s="9">
        <v>20</v>
      </c>
      <c r="AS48" s="9">
        <v>20</v>
      </c>
      <c r="AT48" s="9">
        <v>20</v>
      </c>
      <c r="AU48" s="9">
        <v>20</v>
      </c>
      <c r="AV48" s="9">
        <v>20</v>
      </c>
      <c r="AW48" s="9">
        <v>20</v>
      </c>
      <c r="AX48" s="9">
        <v>20</v>
      </c>
      <c r="AY48" s="9">
        <v>20</v>
      </c>
      <c r="AZ48" s="9">
        <v>20</v>
      </c>
      <c r="BA48" s="9">
        <v>20</v>
      </c>
      <c r="BB48" s="9">
        <v>20</v>
      </c>
      <c r="BC48" s="9">
        <f t="shared" si="5"/>
        <v>1040</v>
      </c>
      <c r="BD48" s="21">
        <f>+BC48/(BC86+BC87)</f>
        <v>0.06762204478660044</v>
      </c>
      <c r="BE48" s="21">
        <f>+BC48/BC17</f>
        <v>0.06729753794545801</v>
      </c>
    </row>
    <row r="49" spans="1:57" ht="12.75">
      <c r="A49" s="5"/>
      <c r="B49" s="12" t="s">
        <v>26</v>
      </c>
      <c r="C49" s="9"/>
      <c r="D49" s="9"/>
      <c r="E49" s="9"/>
      <c r="F49" s="9"/>
      <c r="G49" s="9"/>
      <c r="H49" s="9"/>
      <c r="I49" s="9">
        <v>30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30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v>30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>
        <v>30</v>
      </c>
      <c r="AW49" s="9"/>
      <c r="AX49" s="9"/>
      <c r="AY49" s="9"/>
      <c r="AZ49" s="9"/>
      <c r="BA49" s="9"/>
      <c r="BB49" s="9"/>
      <c r="BC49" s="9">
        <f t="shared" si="5"/>
        <v>120</v>
      </c>
      <c r="BD49" s="21">
        <f>+BC49/(BC86+BC87)</f>
        <v>0.007802543629223129</v>
      </c>
      <c r="BE49" s="21">
        <f>+BC49/BC17</f>
        <v>0.007765100532168232</v>
      </c>
    </row>
    <row r="50" spans="1:57" ht="12.75">
      <c r="A50" s="5"/>
      <c r="B50" s="12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>
        <v>65</v>
      </c>
      <c r="AU50" s="9"/>
      <c r="AV50" s="9"/>
      <c r="AW50" s="9"/>
      <c r="AX50" s="9"/>
      <c r="AY50" s="9"/>
      <c r="AZ50" s="9"/>
      <c r="BA50" s="9"/>
      <c r="BB50" s="9"/>
      <c r="BC50" s="9">
        <f t="shared" si="5"/>
        <v>65</v>
      </c>
      <c r="BD50" s="21">
        <f>+BC50/(BC86+BC87)</f>
        <v>0.004226377799162528</v>
      </c>
      <c r="BE50" s="21">
        <f>+BC50/BC17</f>
        <v>0.0042060961215911255</v>
      </c>
    </row>
    <row r="51" spans="1:57" ht="12.75">
      <c r="A51" s="5"/>
      <c r="B51" s="12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>
        <f t="shared" si="5"/>
        <v>0</v>
      </c>
      <c r="BD51" s="21">
        <f>+BC51/(BC86+BC87)</f>
        <v>0</v>
      </c>
      <c r="BE51" s="21">
        <f>+BC51/BC17</f>
        <v>0</v>
      </c>
    </row>
    <row r="52" spans="1:57" ht="12.75">
      <c r="A52" s="5"/>
      <c r="B52" s="12" t="s">
        <v>29</v>
      </c>
      <c r="C52" s="9">
        <v>1.25</v>
      </c>
      <c r="D52" s="9">
        <v>1.25</v>
      </c>
      <c r="E52" s="9">
        <v>1.25</v>
      </c>
      <c r="F52" s="9">
        <v>1.25</v>
      </c>
      <c r="G52" s="9">
        <v>1.25</v>
      </c>
      <c r="H52" s="9">
        <v>1.25</v>
      </c>
      <c r="I52" s="9">
        <v>1.25</v>
      </c>
      <c r="J52" s="9">
        <v>1.25</v>
      </c>
      <c r="K52" s="9">
        <v>1.25</v>
      </c>
      <c r="L52" s="9">
        <v>1.25</v>
      </c>
      <c r="M52" s="9">
        <v>1.25</v>
      </c>
      <c r="N52" s="9">
        <v>1.25</v>
      </c>
      <c r="O52" s="9">
        <v>1.25</v>
      </c>
      <c r="P52" s="9">
        <v>1.25</v>
      </c>
      <c r="Q52" s="9">
        <v>1.25</v>
      </c>
      <c r="R52" s="9">
        <v>1.25</v>
      </c>
      <c r="S52" s="9">
        <v>1.25</v>
      </c>
      <c r="T52" s="9">
        <v>1.25</v>
      </c>
      <c r="U52" s="9">
        <v>1.25</v>
      </c>
      <c r="V52" s="9">
        <v>1.25</v>
      </c>
      <c r="W52" s="9">
        <v>1.25</v>
      </c>
      <c r="X52" s="9">
        <v>1.25</v>
      </c>
      <c r="Y52" s="9">
        <v>1.25</v>
      </c>
      <c r="Z52" s="9">
        <v>1.25</v>
      </c>
      <c r="AA52" s="9">
        <v>1.25</v>
      </c>
      <c r="AB52" s="9">
        <v>1.25</v>
      </c>
      <c r="AC52" s="9">
        <v>1.25</v>
      </c>
      <c r="AD52" s="9">
        <v>1.25</v>
      </c>
      <c r="AE52" s="9">
        <v>1.25</v>
      </c>
      <c r="AF52" s="9">
        <v>1.25</v>
      </c>
      <c r="AG52" s="9">
        <v>1.25</v>
      </c>
      <c r="AH52" s="9">
        <v>1.25</v>
      </c>
      <c r="AI52" s="9">
        <v>1.25</v>
      </c>
      <c r="AJ52" s="9">
        <v>1.25</v>
      </c>
      <c r="AK52" s="9">
        <v>1.25</v>
      </c>
      <c r="AL52" s="9">
        <v>1.25</v>
      </c>
      <c r="AM52" s="9">
        <v>1.25</v>
      </c>
      <c r="AN52" s="9">
        <v>1.25</v>
      </c>
      <c r="AO52" s="9">
        <v>1.25</v>
      </c>
      <c r="AP52" s="9">
        <v>1.25</v>
      </c>
      <c r="AQ52" s="9">
        <v>1.25</v>
      </c>
      <c r="AR52" s="9">
        <v>1.25</v>
      </c>
      <c r="AS52" s="9">
        <v>1.25</v>
      </c>
      <c r="AT52" s="9">
        <v>1.25</v>
      </c>
      <c r="AU52" s="9">
        <v>1.25</v>
      </c>
      <c r="AV52" s="9">
        <v>1.25</v>
      </c>
      <c r="AW52" s="9">
        <v>1.25</v>
      </c>
      <c r="AX52" s="9">
        <v>1.25</v>
      </c>
      <c r="AY52" s="9">
        <v>1.25</v>
      </c>
      <c r="AZ52" s="9">
        <v>1.25</v>
      </c>
      <c r="BA52" s="9">
        <v>1.25</v>
      </c>
      <c r="BB52" s="9">
        <v>1.25</v>
      </c>
      <c r="BC52" s="9">
        <f t="shared" si="5"/>
        <v>65</v>
      </c>
      <c r="BD52" s="21">
        <f>+BC52/(BC86+BC87)</f>
        <v>0.004226377799162528</v>
      </c>
      <c r="BE52" s="21">
        <f>+BC52/BC17</f>
        <v>0.0042060961215911255</v>
      </c>
    </row>
    <row r="53" spans="1:57" ht="12.75">
      <c r="A53" s="5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1"/>
      <c r="BE53" s="21"/>
    </row>
    <row r="54" spans="1:57" ht="12.75">
      <c r="A54" s="5" t="s">
        <v>78</v>
      </c>
      <c r="B54" s="12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>
        <f>SUM(C54:BB54)</f>
        <v>0</v>
      </c>
      <c r="BD54" s="21">
        <f>+BC54/(BC86+BC87)</f>
        <v>0</v>
      </c>
      <c r="BE54" s="21">
        <f>+BC54/BC17</f>
        <v>0</v>
      </c>
    </row>
    <row r="55" spans="1:57" ht="12.75">
      <c r="A55" s="5"/>
      <c r="B55" s="12" t="s">
        <v>79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>
        <f>SUM(C55:BB55)</f>
        <v>0</v>
      </c>
      <c r="BD55" s="21">
        <f>+BC55/(BC86+BC87)</f>
        <v>0</v>
      </c>
      <c r="BE55" s="21">
        <f>+BC55/BC17</f>
        <v>0</v>
      </c>
    </row>
    <row r="56" spans="1:57" ht="12.75">
      <c r="A56" s="5"/>
      <c r="B56" s="12" t="s">
        <v>80</v>
      </c>
      <c r="C56" s="9"/>
      <c r="D56" s="9"/>
      <c r="E56" s="9">
        <v>20</v>
      </c>
      <c r="F56" s="9"/>
      <c r="G56" s="9"/>
      <c r="H56" s="9"/>
      <c r="I56" s="9">
        <v>20</v>
      </c>
      <c r="J56" s="9"/>
      <c r="K56" s="9"/>
      <c r="L56" s="9"/>
      <c r="M56" s="9">
        <v>20</v>
      </c>
      <c r="N56" s="9"/>
      <c r="O56" s="9"/>
      <c r="P56" s="9"/>
      <c r="Q56" s="9"/>
      <c r="R56" s="9">
        <v>20</v>
      </c>
      <c r="S56" s="9"/>
      <c r="T56" s="9"/>
      <c r="U56" s="9"/>
      <c r="V56" s="9">
        <v>20</v>
      </c>
      <c r="W56" s="9"/>
      <c r="X56" s="9"/>
      <c r="Y56" s="9"/>
      <c r="Z56" s="9">
        <v>20</v>
      </c>
      <c r="AA56" s="9"/>
      <c r="AB56" s="9"/>
      <c r="AC56" s="9"/>
      <c r="AD56" s="9"/>
      <c r="AE56" s="9">
        <v>20</v>
      </c>
      <c r="AF56" s="9"/>
      <c r="AG56" s="9"/>
      <c r="AH56" s="9"/>
      <c r="AI56" s="9">
        <v>20</v>
      </c>
      <c r="AJ56" s="9"/>
      <c r="AK56" s="9"/>
      <c r="AL56" s="9"/>
      <c r="AM56" s="9">
        <v>20</v>
      </c>
      <c r="AN56" s="9"/>
      <c r="AO56" s="9"/>
      <c r="AP56" s="9"/>
      <c r="AQ56" s="9"/>
      <c r="AR56" s="9">
        <v>20</v>
      </c>
      <c r="AS56" s="9"/>
      <c r="AT56" s="9"/>
      <c r="AU56" s="9"/>
      <c r="AV56" s="9">
        <v>20</v>
      </c>
      <c r="AW56" s="9"/>
      <c r="AX56" s="9"/>
      <c r="AY56" s="9"/>
      <c r="AZ56" s="9">
        <v>20</v>
      </c>
      <c r="BA56" s="9"/>
      <c r="BB56" s="9"/>
      <c r="BC56" s="9">
        <f>SUM(C56:BB56)</f>
        <v>240</v>
      </c>
      <c r="BD56" s="21">
        <f>+BC56/(BC86+BC87)</f>
        <v>0.015605087258446258</v>
      </c>
      <c r="BE56" s="21">
        <f>+BC56/BC17</f>
        <v>0.015530201064336464</v>
      </c>
    </row>
    <row r="57" spans="1:57" ht="12.75">
      <c r="A57" s="5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1"/>
      <c r="BE57" s="21"/>
    </row>
    <row r="58" spans="1:57" ht="12.75">
      <c r="A58" s="5" t="s">
        <v>73</v>
      </c>
      <c r="B58" s="12" t="s">
        <v>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>
        <f>SUM(C58:BB58)</f>
        <v>0</v>
      </c>
      <c r="BD58" s="21">
        <f>+BC58/(BC86+BC87)</f>
        <v>0</v>
      </c>
      <c r="BE58" s="21">
        <f>+BC58/BC17</f>
        <v>0</v>
      </c>
    </row>
    <row r="59" spans="1:57" ht="12.75">
      <c r="A59" s="5"/>
      <c r="B59" s="12" t="s">
        <v>75</v>
      </c>
      <c r="C59" s="9">
        <v>180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180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180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>
        <v>180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>
        <f>SUM(C59:BB59)</f>
        <v>720</v>
      </c>
      <c r="BD59" s="21">
        <f>+BC59/(BC86+BC87)</f>
        <v>0.04681526177533877</v>
      </c>
      <c r="BE59" s="21">
        <f>+BC59/BC17</f>
        <v>0.046590603193009394</v>
      </c>
    </row>
    <row r="60" spans="1:57" ht="12.75">
      <c r="A60" s="5"/>
      <c r="B60" s="12" t="s">
        <v>76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>
        <f>SUM(C60:BB60)</f>
        <v>0</v>
      </c>
      <c r="BD60" s="21">
        <f>+BC60/(BC86+BC87)</f>
        <v>0</v>
      </c>
      <c r="BE60" s="21">
        <f>+BC60/BC17</f>
        <v>0</v>
      </c>
    </row>
    <row r="61" spans="1:57" ht="12.75">
      <c r="A61" s="5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1"/>
      <c r="BE61" s="21"/>
    </row>
    <row r="62" spans="1:57" ht="12.75">
      <c r="A62" s="5" t="s">
        <v>54</v>
      </c>
      <c r="B62" s="12" t="s">
        <v>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>
        <f>SUM(C62:BB62)</f>
        <v>0</v>
      </c>
      <c r="BD62" s="21">
        <f>+BC62/(BC86+BC87)</f>
        <v>0</v>
      </c>
      <c r="BE62" s="21">
        <f>+BC62/BC17</f>
        <v>0</v>
      </c>
    </row>
    <row r="63" spans="1:57" ht="12.75">
      <c r="A63" s="5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21"/>
      <c r="BE63" s="21"/>
    </row>
    <row r="64" spans="3:5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D64" s="19"/>
      <c r="BE64" s="21"/>
    </row>
    <row r="65" spans="1:57" ht="12.7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19"/>
      <c r="BE65" s="21"/>
    </row>
    <row r="66" spans="3:5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19"/>
      <c r="BE66" s="21"/>
    </row>
    <row r="67" spans="1:57" ht="18">
      <c r="A67" s="14" t="s">
        <v>56</v>
      </c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9"/>
      <c r="BE67" s="21"/>
    </row>
    <row r="68" spans="1:57" ht="12.75">
      <c r="A68" s="6" t="s">
        <v>39</v>
      </c>
      <c r="B68" s="13" t="s">
        <v>40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>
        <f>SUM(C68:BB68)</f>
        <v>0</v>
      </c>
      <c r="BD68" s="21">
        <f>+BC68/(BC86+BC87)</f>
        <v>0</v>
      </c>
      <c r="BE68" s="21">
        <f>+BC68/BC17</f>
        <v>0</v>
      </c>
    </row>
    <row r="69" spans="1:57" ht="12.75">
      <c r="A69" s="6"/>
      <c r="B69" s="13" t="s">
        <v>41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>
        <f>SUM(C69:BB69)</f>
        <v>0</v>
      </c>
      <c r="BD69" s="21">
        <f>+BC69/(BC86+BC87)</f>
        <v>0</v>
      </c>
      <c r="BE69" s="21">
        <f>+BC69/BC17</f>
        <v>0</v>
      </c>
    </row>
    <row r="70" spans="1:57" ht="12.75">
      <c r="A70" s="6"/>
      <c r="B70" s="13" t="s">
        <v>42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>
        <f>SUM(C70:BB70)</f>
        <v>0</v>
      </c>
      <c r="BD70" s="21">
        <f>+BC70/(BC86+BC87)</f>
        <v>0</v>
      </c>
      <c r="BE70" s="21">
        <f>+BC70/BC17</f>
        <v>0</v>
      </c>
    </row>
    <row r="71" spans="1:57" ht="12.75">
      <c r="A71" s="6"/>
      <c r="B71" s="1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>
        <f>SUM(C71:BB71)</f>
        <v>0</v>
      </c>
      <c r="BD71" s="21">
        <f>+BC71/(BC86+BC87)</f>
        <v>0</v>
      </c>
      <c r="BE71" s="21">
        <f>+BC71/BC17</f>
        <v>0</v>
      </c>
    </row>
    <row r="72" spans="1:57" ht="12.75">
      <c r="A72" s="6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1"/>
      <c r="BE72" s="21"/>
    </row>
    <row r="73" spans="1:57" ht="12.75">
      <c r="A73" s="6" t="s">
        <v>30</v>
      </c>
      <c r="B73" s="13" t="s">
        <v>32</v>
      </c>
      <c r="C73" s="9">
        <v>15</v>
      </c>
      <c r="D73" s="9"/>
      <c r="E73" s="9">
        <v>15</v>
      </c>
      <c r="F73" s="9"/>
      <c r="G73" s="9">
        <v>15</v>
      </c>
      <c r="H73" s="9"/>
      <c r="I73" s="9">
        <v>15</v>
      </c>
      <c r="J73" s="9"/>
      <c r="K73" s="9">
        <v>15</v>
      </c>
      <c r="L73" s="9"/>
      <c r="M73" s="9">
        <v>15</v>
      </c>
      <c r="N73" s="9"/>
      <c r="O73" s="9">
        <v>15</v>
      </c>
      <c r="P73" s="9"/>
      <c r="Q73" s="9">
        <v>15</v>
      </c>
      <c r="R73" s="9"/>
      <c r="S73" s="9">
        <v>15</v>
      </c>
      <c r="T73" s="9"/>
      <c r="U73" s="9">
        <v>15</v>
      </c>
      <c r="V73" s="9"/>
      <c r="W73" s="9">
        <v>15</v>
      </c>
      <c r="X73" s="9"/>
      <c r="Y73" s="9">
        <v>15</v>
      </c>
      <c r="Z73" s="9"/>
      <c r="AA73" s="9">
        <v>15</v>
      </c>
      <c r="AB73" s="9"/>
      <c r="AC73" s="9">
        <v>15</v>
      </c>
      <c r="AD73" s="9"/>
      <c r="AE73" s="9">
        <v>15</v>
      </c>
      <c r="AF73" s="9"/>
      <c r="AG73" s="9">
        <v>15</v>
      </c>
      <c r="AH73" s="9"/>
      <c r="AI73" s="9">
        <v>15</v>
      </c>
      <c r="AJ73" s="9"/>
      <c r="AK73" s="9">
        <v>15</v>
      </c>
      <c r="AL73" s="9"/>
      <c r="AM73" s="9">
        <v>15</v>
      </c>
      <c r="AN73" s="9"/>
      <c r="AO73" s="9">
        <v>15</v>
      </c>
      <c r="AP73" s="9"/>
      <c r="AQ73" s="9">
        <v>15</v>
      </c>
      <c r="AR73" s="9"/>
      <c r="AS73" s="9">
        <v>15</v>
      </c>
      <c r="AT73" s="9"/>
      <c r="AU73" s="9">
        <v>15</v>
      </c>
      <c r="AV73" s="9"/>
      <c r="AW73" s="9">
        <v>15</v>
      </c>
      <c r="AX73" s="9"/>
      <c r="AY73" s="9">
        <v>15</v>
      </c>
      <c r="AZ73" s="9"/>
      <c r="BA73" s="9">
        <v>15</v>
      </c>
      <c r="BB73" s="9"/>
      <c r="BC73" s="9">
        <f>SUM(C73:BB73)</f>
        <v>390</v>
      </c>
      <c r="BD73" s="21">
        <f>+BC73/(BC86+BC87)</f>
        <v>0.025358266794975166</v>
      </c>
      <c r="BE73" s="21">
        <f>+BC73/BC17</f>
        <v>0.025236576729546753</v>
      </c>
    </row>
    <row r="74" spans="1:57" ht="12.75">
      <c r="A74" s="6"/>
      <c r="B74" s="13" t="s">
        <v>47</v>
      </c>
      <c r="C74" s="9">
        <v>15</v>
      </c>
      <c r="D74" s="9"/>
      <c r="E74" s="9"/>
      <c r="F74" s="9"/>
      <c r="G74" s="9"/>
      <c r="H74" s="9"/>
      <c r="I74" s="9"/>
      <c r="J74" s="9"/>
      <c r="K74" s="9">
        <v>15</v>
      </c>
      <c r="L74" s="9"/>
      <c r="M74" s="9"/>
      <c r="N74" s="9"/>
      <c r="O74" s="9"/>
      <c r="P74" s="9"/>
      <c r="Q74" s="9"/>
      <c r="R74" s="9"/>
      <c r="S74" s="9">
        <v>15</v>
      </c>
      <c r="T74" s="9"/>
      <c r="U74" s="9"/>
      <c r="V74" s="9"/>
      <c r="W74" s="9"/>
      <c r="X74" s="9"/>
      <c r="Y74" s="9"/>
      <c r="Z74" s="9"/>
      <c r="AA74" s="9">
        <v>15</v>
      </c>
      <c r="AB74" s="9"/>
      <c r="AC74" s="9"/>
      <c r="AD74" s="9"/>
      <c r="AE74" s="9"/>
      <c r="AF74" s="9"/>
      <c r="AG74" s="9"/>
      <c r="AH74" s="9"/>
      <c r="AI74" s="9">
        <v>15</v>
      </c>
      <c r="AJ74" s="9"/>
      <c r="AK74" s="9"/>
      <c r="AL74" s="9"/>
      <c r="AM74" s="9"/>
      <c r="AN74" s="9"/>
      <c r="AO74" s="9"/>
      <c r="AP74" s="9"/>
      <c r="AQ74" s="9">
        <v>15</v>
      </c>
      <c r="AR74" s="9"/>
      <c r="AS74" s="9"/>
      <c r="AT74" s="9"/>
      <c r="AU74" s="9"/>
      <c r="AV74" s="9"/>
      <c r="AW74" s="9"/>
      <c r="AX74" s="9"/>
      <c r="AY74" s="9">
        <v>15</v>
      </c>
      <c r="AZ74" s="9"/>
      <c r="BA74" s="9"/>
      <c r="BB74" s="9"/>
      <c r="BC74" s="9">
        <f>SUM(C74:BB74)</f>
        <v>105</v>
      </c>
      <c r="BD74" s="21">
        <f>+BC74/(BC86+BC87)</f>
        <v>0.006827225675570237</v>
      </c>
      <c r="BE74" s="21">
        <f>+BC74/BC17</f>
        <v>0.006794462965647203</v>
      </c>
    </row>
    <row r="75" spans="1:57" ht="12.75">
      <c r="A75" s="6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21"/>
      <c r="BE75" s="21"/>
    </row>
    <row r="76" spans="1:57" ht="12.75">
      <c r="A76" s="6" t="s">
        <v>34</v>
      </c>
      <c r="B76" s="13" t="s">
        <v>35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>
        <f aca="true" t="shared" si="6" ref="BC76:BC87">SUM(C76:BB76)</f>
        <v>0</v>
      </c>
      <c r="BD76" s="21">
        <f>+BC76/(BC86+BC87)</f>
        <v>0</v>
      </c>
      <c r="BE76" s="21">
        <f>+BC76/BC17</f>
        <v>0</v>
      </c>
    </row>
    <row r="77" spans="1:57" ht="12.75">
      <c r="A77" s="6"/>
      <c r="B77" s="13" t="s">
        <v>36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>
        <f t="shared" si="6"/>
        <v>0</v>
      </c>
      <c r="BD77" s="21">
        <f>+BC77/(BC86+BC87)</f>
        <v>0</v>
      </c>
      <c r="BE77" s="21">
        <f>+BC77/BC17</f>
        <v>0</v>
      </c>
    </row>
    <row r="78" spans="1:57" ht="12.75">
      <c r="A78" s="6"/>
      <c r="B78" s="13" t="s">
        <v>37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>
        <f t="shared" si="6"/>
        <v>0</v>
      </c>
      <c r="BD78" s="21">
        <f>+BC78/(BC86+BC87)</f>
        <v>0</v>
      </c>
      <c r="BE78" s="21">
        <f>+BC78/BC17</f>
        <v>0</v>
      </c>
    </row>
    <row r="79" spans="1:57" ht="12.75">
      <c r="A79" s="6"/>
      <c r="B79" s="13" t="s">
        <v>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>
        <f t="shared" si="6"/>
        <v>0</v>
      </c>
      <c r="BD79" s="21">
        <f>+BC79/(BC86+BC87)</f>
        <v>0</v>
      </c>
      <c r="BE79" s="21">
        <f>+BC79/BC17</f>
        <v>0</v>
      </c>
    </row>
    <row r="80" spans="1:57" ht="12.75">
      <c r="A80" s="6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21"/>
      <c r="BE80" s="21"/>
    </row>
    <row r="81" spans="1:57" ht="12.75">
      <c r="A81" s="6" t="s">
        <v>48</v>
      </c>
      <c r="B81" s="13" t="s">
        <v>49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>
        <f t="shared" si="6"/>
        <v>0</v>
      </c>
      <c r="BD81" s="21">
        <f>+BC81/(BC86+BC87)</f>
        <v>0</v>
      </c>
      <c r="BE81" s="21">
        <f>+BC81/BC17</f>
        <v>0</v>
      </c>
    </row>
    <row r="82" spans="1:57" ht="12.75">
      <c r="A82" s="6"/>
      <c r="B82" s="13" t="s">
        <v>50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>
        <f t="shared" si="6"/>
        <v>0</v>
      </c>
      <c r="BD82" s="21">
        <f>+BC82/(BC86+BC87)</f>
        <v>0</v>
      </c>
      <c r="BE82" s="21">
        <f>+BC82/BC17</f>
        <v>0</v>
      </c>
    </row>
    <row r="83" spans="1:57" ht="12.75">
      <c r="A83" s="6"/>
      <c r="B83" s="13" t="s">
        <v>51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>
        <f t="shared" si="6"/>
        <v>0</v>
      </c>
      <c r="BD83" s="21">
        <f>+BC83/(BC86+BC87)</f>
        <v>0</v>
      </c>
      <c r="BE83" s="21">
        <f>+BC83/BC17</f>
        <v>0</v>
      </c>
    </row>
    <row r="84" spans="55:57" ht="12.75">
      <c r="BC84" s="3"/>
      <c r="BD84" s="19"/>
      <c r="BE84" s="21"/>
    </row>
    <row r="85" spans="2:57" ht="12.75">
      <c r="B85" t="s">
        <v>64</v>
      </c>
      <c r="C85" s="3">
        <f aca="true" t="shared" si="7" ref="C85:M85">+C17</f>
        <v>297.38</v>
      </c>
      <c r="D85" s="3">
        <f t="shared" si="7"/>
        <v>297.38</v>
      </c>
      <c r="E85" s="3">
        <f t="shared" si="7"/>
        <v>292.38</v>
      </c>
      <c r="F85" s="3">
        <f t="shared" si="7"/>
        <v>297.38</v>
      </c>
      <c r="G85" s="3">
        <f t="shared" si="7"/>
        <v>297.38</v>
      </c>
      <c r="H85" s="3">
        <f t="shared" si="7"/>
        <v>297.38</v>
      </c>
      <c r="I85" s="3">
        <f t="shared" si="7"/>
        <v>292.38</v>
      </c>
      <c r="J85" s="3">
        <f t="shared" si="7"/>
        <v>297.38</v>
      </c>
      <c r="K85" s="3">
        <f t="shared" si="7"/>
        <v>297.38</v>
      </c>
      <c r="L85" s="3">
        <f t="shared" si="7"/>
        <v>297.38</v>
      </c>
      <c r="M85" s="3">
        <f t="shared" si="7"/>
        <v>292.38</v>
      </c>
      <c r="N85" s="3">
        <f aca="true" t="shared" si="8" ref="N85:BB85">+N17</f>
        <v>297.38</v>
      </c>
      <c r="O85" s="3">
        <f t="shared" si="8"/>
        <v>297.38</v>
      </c>
      <c r="P85" s="3">
        <f t="shared" si="8"/>
        <v>297.38</v>
      </c>
      <c r="Q85" s="3">
        <f t="shared" si="8"/>
        <v>292.38</v>
      </c>
      <c r="R85" s="3">
        <f t="shared" si="8"/>
        <v>297.38</v>
      </c>
      <c r="S85" s="3">
        <f t="shared" si="8"/>
        <v>297.38</v>
      </c>
      <c r="T85" s="3">
        <f t="shared" si="8"/>
        <v>297.38</v>
      </c>
      <c r="U85" s="3">
        <f t="shared" si="8"/>
        <v>297.38</v>
      </c>
      <c r="V85" s="3">
        <f t="shared" si="8"/>
        <v>297.38</v>
      </c>
      <c r="W85" s="3">
        <f t="shared" si="8"/>
        <v>292.38</v>
      </c>
      <c r="X85" s="3">
        <f t="shared" si="8"/>
        <v>297.38</v>
      </c>
      <c r="Y85" s="3">
        <f t="shared" si="8"/>
        <v>297.38</v>
      </c>
      <c r="Z85" s="3">
        <f t="shared" si="8"/>
        <v>297.38</v>
      </c>
      <c r="AA85" s="3">
        <f t="shared" si="8"/>
        <v>292.38</v>
      </c>
      <c r="AB85" s="3">
        <f t="shared" si="8"/>
        <v>297.38</v>
      </c>
      <c r="AC85" s="3">
        <f t="shared" si="8"/>
        <v>297.38</v>
      </c>
      <c r="AD85" s="3">
        <f t="shared" si="8"/>
        <v>297.38</v>
      </c>
      <c r="AE85" s="3">
        <f t="shared" si="8"/>
        <v>292.38</v>
      </c>
      <c r="AF85" s="3">
        <f t="shared" si="8"/>
        <v>297.38</v>
      </c>
      <c r="AG85" s="3">
        <f t="shared" si="8"/>
        <v>297.38</v>
      </c>
      <c r="AH85" s="3">
        <f t="shared" si="8"/>
        <v>297.38</v>
      </c>
      <c r="AI85" s="3">
        <f t="shared" si="8"/>
        <v>292.38</v>
      </c>
      <c r="AJ85" s="3">
        <f t="shared" si="8"/>
        <v>297.38</v>
      </c>
      <c r="AK85" s="3">
        <f t="shared" si="8"/>
        <v>297.38</v>
      </c>
      <c r="AL85" s="3">
        <f t="shared" si="8"/>
        <v>297.38</v>
      </c>
      <c r="AM85" s="3">
        <f t="shared" si="8"/>
        <v>297.38</v>
      </c>
      <c r="AN85" s="3">
        <f t="shared" si="8"/>
        <v>347.38</v>
      </c>
      <c r="AO85" s="3">
        <f t="shared" si="8"/>
        <v>292.38</v>
      </c>
      <c r="AP85" s="3">
        <f t="shared" si="8"/>
        <v>297.38</v>
      </c>
      <c r="AQ85" s="3">
        <f t="shared" si="8"/>
        <v>297.38</v>
      </c>
      <c r="AR85" s="3">
        <f t="shared" si="8"/>
        <v>297.38</v>
      </c>
      <c r="AS85" s="3">
        <f t="shared" si="8"/>
        <v>292.38</v>
      </c>
      <c r="AT85" s="3">
        <f t="shared" si="8"/>
        <v>297.38</v>
      </c>
      <c r="AU85" s="3">
        <f t="shared" si="8"/>
        <v>297.38</v>
      </c>
      <c r="AV85" s="3">
        <f t="shared" si="8"/>
        <v>297.38</v>
      </c>
      <c r="AW85" s="3">
        <f t="shared" si="8"/>
        <v>292.38</v>
      </c>
      <c r="AX85" s="3">
        <f t="shared" si="8"/>
        <v>297.38</v>
      </c>
      <c r="AY85" s="3">
        <f t="shared" si="8"/>
        <v>297.38</v>
      </c>
      <c r="AZ85" s="3">
        <f t="shared" si="8"/>
        <v>297.38</v>
      </c>
      <c r="BA85" s="3">
        <f t="shared" si="8"/>
        <v>292.38</v>
      </c>
      <c r="BB85" s="3">
        <f t="shared" si="8"/>
        <v>297.38</v>
      </c>
      <c r="BC85" s="9">
        <f t="shared" si="6"/>
        <v>15453.759999999982</v>
      </c>
      <c r="BD85" s="21"/>
      <c r="BE85" s="21">
        <f>+BC85/BC17</f>
        <v>1</v>
      </c>
    </row>
    <row r="86" spans="2:57" ht="12.75">
      <c r="B86" t="s">
        <v>65</v>
      </c>
      <c r="C86" s="3">
        <f aca="true" t="shared" si="9" ref="C86:M86">SUM(C21:C65)</f>
        <v>281.25</v>
      </c>
      <c r="D86" s="3">
        <f t="shared" si="9"/>
        <v>341.25</v>
      </c>
      <c r="E86" s="3">
        <f t="shared" si="9"/>
        <v>81.25</v>
      </c>
      <c r="F86" s="3">
        <f t="shared" si="9"/>
        <v>133.55</v>
      </c>
      <c r="G86" s="3">
        <f t="shared" si="9"/>
        <v>581.25</v>
      </c>
      <c r="H86" s="3">
        <f t="shared" si="9"/>
        <v>101.25</v>
      </c>
      <c r="I86" s="3">
        <f t="shared" si="9"/>
        <v>441.25</v>
      </c>
      <c r="J86" s="3">
        <f t="shared" si="9"/>
        <v>133.55</v>
      </c>
      <c r="K86" s="3">
        <f t="shared" si="9"/>
        <v>581.25</v>
      </c>
      <c r="L86" s="3">
        <f t="shared" si="9"/>
        <v>101.25</v>
      </c>
      <c r="M86" s="3">
        <f t="shared" si="9"/>
        <v>331.25</v>
      </c>
      <c r="N86" s="3">
        <f aca="true" t="shared" si="10" ref="N86:BB86">SUM(N21:N65)</f>
        <v>163.55</v>
      </c>
      <c r="O86" s="3">
        <f t="shared" si="10"/>
        <v>581.25</v>
      </c>
      <c r="P86" s="3">
        <f t="shared" si="10"/>
        <v>281.25</v>
      </c>
      <c r="Q86" s="3">
        <f t="shared" si="10"/>
        <v>261.25</v>
      </c>
      <c r="R86" s="3">
        <f t="shared" si="10"/>
        <v>111.25</v>
      </c>
      <c r="S86" s="3">
        <f t="shared" si="10"/>
        <v>133.55</v>
      </c>
      <c r="T86" s="3">
        <f t="shared" si="10"/>
        <v>621.25</v>
      </c>
      <c r="U86" s="3">
        <f t="shared" si="10"/>
        <v>91.25</v>
      </c>
      <c r="V86" s="3">
        <f t="shared" si="10"/>
        <v>281.25</v>
      </c>
      <c r="W86" s="3">
        <f t="shared" si="10"/>
        <v>163.55</v>
      </c>
      <c r="X86" s="3">
        <f t="shared" si="10"/>
        <v>581.25</v>
      </c>
      <c r="Y86" s="3">
        <f t="shared" si="10"/>
        <v>101.25</v>
      </c>
      <c r="Z86" s="3">
        <f t="shared" si="10"/>
        <v>256.25</v>
      </c>
      <c r="AA86" s="3">
        <f t="shared" si="10"/>
        <v>133.55</v>
      </c>
      <c r="AB86" s="3">
        <f t="shared" si="10"/>
        <v>593.25</v>
      </c>
      <c r="AC86" s="3">
        <f t="shared" si="10"/>
        <v>281.25</v>
      </c>
      <c r="AD86" s="3">
        <f t="shared" si="10"/>
        <v>286.25</v>
      </c>
      <c r="AE86" s="3">
        <f t="shared" si="10"/>
        <v>81.25</v>
      </c>
      <c r="AF86" s="3">
        <f t="shared" si="10"/>
        <v>163.55</v>
      </c>
      <c r="AG86" s="3">
        <f t="shared" si="10"/>
        <v>581.25</v>
      </c>
      <c r="AH86" s="3">
        <f t="shared" si="10"/>
        <v>101.25</v>
      </c>
      <c r="AI86" s="3">
        <f t="shared" si="10"/>
        <v>336.25</v>
      </c>
      <c r="AJ86" s="3">
        <f t="shared" si="10"/>
        <v>163.55</v>
      </c>
      <c r="AK86" s="3">
        <f t="shared" si="10"/>
        <v>581.25</v>
      </c>
      <c r="AL86" s="3">
        <f t="shared" si="10"/>
        <v>101.25</v>
      </c>
      <c r="AM86" s="3">
        <f t="shared" si="10"/>
        <v>281.25</v>
      </c>
      <c r="AN86" s="3">
        <f t="shared" si="10"/>
        <v>133.55</v>
      </c>
      <c r="AO86" s="3">
        <f t="shared" si="10"/>
        <v>611.25</v>
      </c>
      <c r="AP86" s="3">
        <f t="shared" si="10"/>
        <v>281.25</v>
      </c>
      <c r="AQ86" s="3">
        <f t="shared" si="10"/>
        <v>261.25</v>
      </c>
      <c r="AR86" s="3">
        <f t="shared" si="10"/>
        <v>81.25</v>
      </c>
      <c r="AS86" s="3">
        <f t="shared" si="10"/>
        <v>163.55</v>
      </c>
      <c r="AT86" s="3">
        <f t="shared" si="10"/>
        <v>646.25</v>
      </c>
      <c r="AU86" s="3">
        <f t="shared" si="10"/>
        <v>101.25</v>
      </c>
      <c r="AV86" s="3">
        <f t="shared" si="10"/>
        <v>311.25</v>
      </c>
      <c r="AW86" s="3">
        <f t="shared" si="10"/>
        <v>163.55</v>
      </c>
      <c r="AX86" s="3">
        <f t="shared" si="10"/>
        <v>581.25</v>
      </c>
      <c r="AY86" s="3">
        <f t="shared" si="10"/>
        <v>101.25</v>
      </c>
      <c r="AZ86" s="3">
        <f t="shared" si="10"/>
        <v>281.25</v>
      </c>
      <c r="BA86" s="3">
        <f t="shared" si="10"/>
        <v>163.55</v>
      </c>
      <c r="BB86" s="3">
        <f t="shared" si="10"/>
        <v>581.25</v>
      </c>
      <c r="BC86" s="9">
        <f t="shared" si="6"/>
        <v>14884.599999999997</v>
      </c>
      <c r="BD86" s="21">
        <f>+BC86/(BC86+BC87)</f>
        <v>0.9678145075294546</v>
      </c>
      <c r="BE86" s="21">
        <f>+BC86/BC17</f>
        <v>0.9631701281759271</v>
      </c>
    </row>
    <row r="87" spans="2:57" ht="12.75">
      <c r="B87" t="s">
        <v>66</v>
      </c>
      <c r="C87" s="3">
        <f aca="true" t="shared" si="11" ref="C87:M87">SUM(C68:C83)</f>
        <v>30</v>
      </c>
      <c r="D87" s="3">
        <f t="shared" si="11"/>
        <v>0</v>
      </c>
      <c r="E87" s="3">
        <f t="shared" si="11"/>
        <v>15</v>
      </c>
      <c r="F87" s="3">
        <f t="shared" si="11"/>
        <v>0</v>
      </c>
      <c r="G87" s="3">
        <f t="shared" si="11"/>
        <v>15</v>
      </c>
      <c r="H87" s="3">
        <f t="shared" si="11"/>
        <v>0</v>
      </c>
      <c r="I87" s="3">
        <f t="shared" si="11"/>
        <v>15</v>
      </c>
      <c r="J87" s="3">
        <f t="shared" si="11"/>
        <v>0</v>
      </c>
      <c r="K87" s="3">
        <f t="shared" si="11"/>
        <v>30</v>
      </c>
      <c r="L87" s="3">
        <f t="shared" si="11"/>
        <v>0</v>
      </c>
      <c r="M87" s="3">
        <f t="shared" si="11"/>
        <v>15</v>
      </c>
      <c r="N87" s="3">
        <f aca="true" t="shared" si="12" ref="N87:BB87">SUM(N68:N83)</f>
        <v>0</v>
      </c>
      <c r="O87" s="3">
        <f t="shared" si="12"/>
        <v>15</v>
      </c>
      <c r="P87" s="3">
        <f t="shared" si="12"/>
        <v>0</v>
      </c>
      <c r="Q87" s="3">
        <f t="shared" si="12"/>
        <v>15</v>
      </c>
      <c r="R87" s="3">
        <f t="shared" si="12"/>
        <v>0</v>
      </c>
      <c r="S87" s="3">
        <f t="shared" si="12"/>
        <v>30</v>
      </c>
      <c r="T87" s="3">
        <f t="shared" si="12"/>
        <v>0</v>
      </c>
      <c r="U87" s="3">
        <f t="shared" si="12"/>
        <v>15</v>
      </c>
      <c r="V87" s="3">
        <f t="shared" si="12"/>
        <v>0</v>
      </c>
      <c r="W87" s="3">
        <f t="shared" si="12"/>
        <v>15</v>
      </c>
      <c r="X87" s="3">
        <f t="shared" si="12"/>
        <v>0</v>
      </c>
      <c r="Y87" s="3">
        <f t="shared" si="12"/>
        <v>15</v>
      </c>
      <c r="Z87" s="3">
        <f t="shared" si="12"/>
        <v>0</v>
      </c>
      <c r="AA87" s="3">
        <f t="shared" si="12"/>
        <v>30</v>
      </c>
      <c r="AB87" s="3">
        <f t="shared" si="12"/>
        <v>0</v>
      </c>
      <c r="AC87" s="3">
        <f t="shared" si="12"/>
        <v>15</v>
      </c>
      <c r="AD87" s="3">
        <f t="shared" si="12"/>
        <v>0</v>
      </c>
      <c r="AE87" s="3">
        <f t="shared" si="12"/>
        <v>15</v>
      </c>
      <c r="AF87" s="3">
        <f t="shared" si="12"/>
        <v>0</v>
      </c>
      <c r="AG87" s="3">
        <f t="shared" si="12"/>
        <v>15</v>
      </c>
      <c r="AH87" s="3">
        <f t="shared" si="12"/>
        <v>0</v>
      </c>
      <c r="AI87" s="3">
        <f t="shared" si="12"/>
        <v>30</v>
      </c>
      <c r="AJ87" s="3">
        <f t="shared" si="12"/>
        <v>0</v>
      </c>
      <c r="AK87" s="3">
        <f t="shared" si="12"/>
        <v>15</v>
      </c>
      <c r="AL87" s="3">
        <f t="shared" si="12"/>
        <v>0</v>
      </c>
      <c r="AM87" s="3">
        <f t="shared" si="12"/>
        <v>15</v>
      </c>
      <c r="AN87" s="3">
        <f t="shared" si="12"/>
        <v>0</v>
      </c>
      <c r="AO87" s="3">
        <f t="shared" si="12"/>
        <v>15</v>
      </c>
      <c r="AP87" s="3">
        <f t="shared" si="12"/>
        <v>0</v>
      </c>
      <c r="AQ87" s="3">
        <f t="shared" si="12"/>
        <v>30</v>
      </c>
      <c r="AR87" s="3">
        <f t="shared" si="12"/>
        <v>0</v>
      </c>
      <c r="AS87" s="3">
        <f t="shared" si="12"/>
        <v>15</v>
      </c>
      <c r="AT87" s="3">
        <f t="shared" si="12"/>
        <v>0</v>
      </c>
      <c r="AU87" s="3">
        <f t="shared" si="12"/>
        <v>15</v>
      </c>
      <c r="AV87" s="3">
        <f t="shared" si="12"/>
        <v>0</v>
      </c>
      <c r="AW87" s="3">
        <f t="shared" si="12"/>
        <v>15</v>
      </c>
      <c r="AX87" s="3">
        <f t="shared" si="12"/>
        <v>0</v>
      </c>
      <c r="AY87" s="3">
        <f t="shared" si="12"/>
        <v>30</v>
      </c>
      <c r="AZ87" s="3">
        <f t="shared" si="12"/>
        <v>0</v>
      </c>
      <c r="BA87" s="3">
        <f t="shared" si="12"/>
        <v>15</v>
      </c>
      <c r="BB87" s="3">
        <f t="shared" si="12"/>
        <v>0</v>
      </c>
      <c r="BC87" s="9">
        <f t="shared" si="6"/>
        <v>495</v>
      </c>
      <c r="BD87" s="21">
        <f>+BC87/(BC86+BC87)</f>
        <v>0.032185492470545404</v>
      </c>
      <c r="BE87" s="21">
        <f>+BC87/BC17</f>
        <v>0.032031039695193955</v>
      </c>
    </row>
    <row r="89" spans="2:54" ht="12.75">
      <c r="B89" t="s">
        <v>68</v>
      </c>
      <c r="C89" s="3">
        <f aca="true" t="shared" si="13" ref="C89:M89">+C85-C86-C87</f>
        <v>-13.870000000000005</v>
      </c>
      <c r="D89" s="3">
        <f t="shared" si="13"/>
        <v>-43.870000000000005</v>
      </c>
      <c r="E89" s="3">
        <f t="shared" si="13"/>
        <v>196.13</v>
      </c>
      <c r="F89" s="3">
        <f t="shared" si="13"/>
        <v>163.82999999999998</v>
      </c>
      <c r="G89" s="3">
        <f t="shared" si="13"/>
        <v>-298.87</v>
      </c>
      <c r="H89" s="3">
        <f t="shared" si="13"/>
        <v>196.13</v>
      </c>
      <c r="I89" s="3">
        <f t="shared" si="13"/>
        <v>-163.87</v>
      </c>
      <c r="J89" s="3">
        <f t="shared" si="13"/>
        <v>163.82999999999998</v>
      </c>
      <c r="K89" s="3">
        <f t="shared" si="13"/>
        <v>-313.87</v>
      </c>
      <c r="L89" s="3">
        <f t="shared" si="13"/>
        <v>196.13</v>
      </c>
      <c r="M89" s="3">
        <f t="shared" si="13"/>
        <v>-53.870000000000005</v>
      </c>
      <c r="N89" s="3">
        <f aca="true" t="shared" si="14" ref="N89:BB89">+N85-N86-N87</f>
        <v>133.82999999999998</v>
      </c>
      <c r="O89" s="3">
        <f t="shared" si="14"/>
        <v>-298.87</v>
      </c>
      <c r="P89" s="3">
        <f t="shared" si="14"/>
        <v>16.129999999999995</v>
      </c>
      <c r="Q89" s="3">
        <f t="shared" si="14"/>
        <v>16.129999999999995</v>
      </c>
      <c r="R89" s="3">
        <f t="shared" si="14"/>
        <v>186.13</v>
      </c>
      <c r="S89" s="3">
        <f t="shared" si="14"/>
        <v>133.82999999999998</v>
      </c>
      <c r="T89" s="3">
        <f t="shared" si="14"/>
        <v>-323.87</v>
      </c>
      <c r="U89" s="3">
        <f t="shared" si="14"/>
        <v>191.13</v>
      </c>
      <c r="V89" s="3">
        <f t="shared" si="14"/>
        <v>16.129999999999995</v>
      </c>
      <c r="W89" s="3">
        <f t="shared" si="14"/>
        <v>113.82999999999998</v>
      </c>
      <c r="X89" s="3">
        <f t="shared" si="14"/>
        <v>-283.87</v>
      </c>
      <c r="Y89" s="3">
        <f t="shared" si="14"/>
        <v>181.13</v>
      </c>
      <c r="Z89" s="3">
        <f t="shared" si="14"/>
        <v>41.129999999999995</v>
      </c>
      <c r="AA89" s="3">
        <f t="shared" si="14"/>
        <v>128.82999999999998</v>
      </c>
      <c r="AB89" s="3">
        <f t="shared" si="14"/>
        <v>-295.87</v>
      </c>
      <c r="AC89" s="3">
        <f t="shared" si="14"/>
        <v>1.1299999999999955</v>
      </c>
      <c r="AD89" s="3">
        <f t="shared" si="14"/>
        <v>11.129999999999995</v>
      </c>
      <c r="AE89" s="3">
        <f t="shared" si="14"/>
        <v>196.13</v>
      </c>
      <c r="AF89" s="3">
        <f t="shared" si="14"/>
        <v>133.82999999999998</v>
      </c>
      <c r="AG89" s="3">
        <f t="shared" si="14"/>
        <v>-298.87</v>
      </c>
      <c r="AH89" s="3">
        <f t="shared" si="14"/>
        <v>196.13</v>
      </c>
      <c r="AI89" s="3">
        <f t="shared" si="14"/>
        <v>-73.87</v>
      </c>
      <c r="AJ89" s="3">
        <f t="shared" si="14"/>
        <v>133.82999999999998</v>
      </c>
      <c r="AK89" s="3">
        <f t="shared" si="14"/>
        <v>-298.87</v>
      </c>
      <c r="AL89" s="3">
        <f t="shared" si="14"/>
        <v>196.13</v>
      </c>
      <c r="AM89" s="3">
        <f t="shared" si="14"/>
        <v>1.1299999999999955</v>
      </c>
      <c r="AN89" s="3">
        <f t="shared" si="14"/>
        <v>213.82999999999998</v>
      </c>
      <c r="AO89" s="3">
        <f t="shared" si="14"/>
        <v>-333.87</v>
      </c>
      <c r="AP89" s="3">
        <f t="shared" si="14"/>
        <v>16.129999999999995</v>
      </c>
      <c r="AQ89" s="3">
        <f t="shared" si="14"/>
        <v>6.1299999999999955</v>
      </c>
      <c r="AR89" s="3">
        <f t="shared" si="14"/>
        <v>216.13</v>
      </c>
      <c r="AS89" s="3">
        <f t="shared" si="14"/>
        <v>113.82999999999998</v>
      </c>
      <c r="AT89" s="3">
        <f t="shared" si="14"/>
        <v>-348.87</v>
      </c>
      <c r="AU89" s="3">
        <f t="shared" si="14"/>
        <v>181.13</v>
      </c>
      <c r="AV89" s="3">
        <f t="shared" si="14"/>
        <v>-13.870000000000005</v>
      </c>
      <c r="AW89" s="3">
        <f t="shared" si="14"/>
        <v>113.82999999999998</v>
      </c>
      <c r="AX89" s="3">
        <f t="shared" si="14"/>
        <v>-283.87</v>
      </c>
      <c r="AY89" s="3">
        <f t="shared" si="14"/>
        <v>166.13</v>
      </c>
      <c r="AZ89" s="3">
        <f t="shared" si="14"/>
        <v>16.129999999999995</v>
      </c>
      <c r="BA89" s="3">
        <f t="shared" si="14"/>
        <v>113.82999999999998</v>
      </c>
      <c r="BB89" s="3">
        <f t="shared" si="14"/>
        <v>-283.87</v>
      </c>
    </row>
    <row r="90" spans="2:54" ht="12.75">
      <c r="B90" t="s">
        <v>69</v>
      </c>
      <c r="C90" s="3">
        <f>+C94+C89</f>
        <v>-45.620000000000005</v>
      </c>
      <c r="D90" s="3">
        <f>+C90+D89</f>
        <v>-89.49000000000001</v>
      </c>
      <c r="E90" s="3">
        <f aca="true" t="shared" si="15" ref="E90:BB90">+D90+E89</f>
        <v>106.63999999999999</v>
      </c>
      <c r="F90" s="3">
        <f t="shared" si="15"/>
        <v>270.46999999999997</v>
      </c>
      <c r="G90" s="3">
        <f t="shared" si="15"/>
        <v>-28.400000000000034</v>
      </c>
      <c r="H90" s="3">
        <f t="shared" si="15"/>
        <v>167.72999999999996</v>
      </c>
      <c r="I90" s="3">
        <f t="shared" si="15"/>
        <v>3.859999999999957</v>
      </c>
      <c r="J90" s="3">
        <f t="shared" si="15"/>
        <v>167.68999999999994</v>
      </c>
      <c r="K90" s="3">
        <f t="shared" si="15"/>
        <v>-146.18000000000006</v>
      </c>
      <c r="L90" s="3">
        <f t="shared" si="15"/>
        <v>49.94999999999993</v>
      </c>
      <c r="M90" s="3">
        <f t="shared" si="15"/>
        <v>-3.9200000000000728</v>
      </c>
      <c r="N90" s="3">
        <f t="shared" si="15"/>
        <v>129.9099999999999</v>
      </c>
      <c r="O90" s="3">
        <f t="shared" si="15"/>
        <v>-168.9600000000001</v>
      </c>
      <c r="P90" s="3">
        <f t="shared" si="15"/>
        <v>-152.8300000000001</v>
      </c>
      <c r="Q90" s="3">
        <f t="shared" si="15"/>
        <v>-136.7000000000001</v>
      </c>
      <c r="R90" s="3">
        <f t="shared" si="15"/>
        <v>49.42999999999989</v>
      </c>
      <c r="S90" s="3">
        <f t="shared" si="15"/>
        <v>183.25999999999988</v>
      </c>
      <c r="T90" s="3">
        <f t="shared" si="15"/>
        <v>-140.61000000000013</v>
      </c>
      <c r="U90" s="3">
        <f t="shared" si="15"/>
        <v>50.51999999999987</v>
      </c>
      <c r="V90" s="3">
        <f t="shared" si="15"/>
        <v>66.64999999999986</v>
      </c>
      <c r="W90" s="3">
        <f t="shared" si="15"/>
        <v>180.47999999999985</v>
      </c>
      <c r="X90" s="3">
        <f t="shared" si="15"/>
        <v>-103.39000000000016</v>
      </c>
      <c r="Y90" s="3">
        <f t="shared" si="15"/>
        <v>77.73999999999984</v>
      </c>
      <c r="Z90" s="3">
        <f t="shared" si="15"/>
        <v>118.86999999999983</v>
      </c>
      <c r="AA90" s="3">
        <f t="shared" si="15"/>
        <v>247.69999999999982</v>
      </c>
      <c r="AB90" s="3">
        <f t="shared" si="15"/>
        <v>-48.170000000000186</v>
      </c>
      <c r="AC90" s="3">
        <f t="shared" si="15"/>
        <v>-47.04000000000019</v>
      </c>
      <c r="AD90" s="3">
        <f t="shared" si="15"/>
        <v>-35.910000000000196</v>
      </c>
      <c r="AE90" s="3">
        <f t="shared" si="15"/>
        <v>160.2199999999998</v>
      </c>
      <c r="AF90" s="3">
        <f t="shared" si="15"/>
        <v>294.0499999999998</v>
      </c>
      <c r="AG90" s="3">
        <f t="shared" si="15"/>
        <v>-4.8200000000002206</v>
      </c>
      <c r="AH90" s="3">
        <f t="shared" si="15"/>
        <v>191.30999999999977</v>
      </c>
      <c r="AI90" s="3">
        <f t="shared" si="15"/>
        <v>117.43999999999977</v>
      </c>
      <c r="AJ90" s="3">
        <f t="shared" si="15"/>
        <v>251.26999999999975</v>
      </c>
      <c r="AK90" s="3">
        <f t="shared" si="15"/>
        <v>-47.60000000000025</v>
      </c>
      <c r="AL90" s="3">
        <f t="shared" si="15"/>
        <v>148.52999999999975</v>
      </c>
      <c r="AM90" s="3">
        <f t="shared" si="15"/>
        <v>149.65999999999974</v>
      </c>
      <c r="AN90" s="3">
        <f t="shared" si="15"/>
        <v>363.4899999999997</v>
      </c>
      <c r="AO90" s="3">
        <f t="shared" si="15"/>
        <v>29.61999999999972</v>
      </c>
      <c r="AP90" s="3">
        <f t="shared" si="15"/>
        <v>45.749999999999716</v>
      </c>
      <c r="AQ90" s="3">
        <f t="shared" si="15"/>
        <v>51.87999999999971</v>
      </c>
      <c r="AR90" s="3">
        <f t="shared" si="15"/>
        <v>268.0099999999997</v>
      </c>
      <c r="AS90" s="3">
        <f t="shared" si="15"/>
        <v>381.8399999999997</v>
      </c>
      <c r="AT90" s="3">
        <f t="shared" si="15"/>
        <v>32.969999999999686</v>
      </c>
      <c r="AU90" s="3">
        <f t="shared" si="15"/>
        <v>214.09999999999968</v>
      </c>
      <c r="AV90" s="3">
        <f t="shared" si="15"/>
        <v>200.22999999999968</v>
      </c>
      <c r="AW90" s="3">
        <f t="shared" si="15"/>
        <v>314.05999999999966</v>
      </c>
      <c r="AX90" s="3">
        <f t="shared" si="15"/>
        <v>30.189999999999657</v>
      </c>
      <c r="AY90" s="3">
        <f t="shared" si="15"/>
        <v>196.31999999999965</v>
      </c>
      <c r="AZ90" s="3">
        <f t="shared" si="15"/>
        <v>212.44999999999965</v>
      </c>
      <c r="BA90" s="3">
        <f t="shared" si="15"/>
        <v>326.27999999999963</v>
      </c>
      <c r="BB90" s="3">
        <f t="shared" si="15"/>
        <v>42.40999999999963</v>
      </c>
    </row>
    <row r="94" spans="2:20" ht="12.75">
      <c r="B94" t="s">
        <v>72</v>
      </c>
      <c r="C94" s="3">
        <f>+'2004'!M90</f>
        <v>-31.75</v>
      </c>
      <c r="T94" s="3"/>
    </row>
    <row r="96" spans="5:27" ht="12.75">
      <c r="E96" s="3"/>
      <c r="J96" s="3"/>
      <c r="O96" s="3"/>
      <c r="U96" s="3"/>
      <c r="AA96" s="3"/>
    </row>
    <row r="97" spans="3:52" ht="12.75">
      <c r="C97" s="3">
        <f>MIN(C90:BB90)</f>
        <v>-168.9600000000001</v>
      </c>
      <c r="H97" s="3">
        <f>MIN(H90:BG90)</f>
        <v>-168.9600000000001</v>
      </c>
      <c r="N97" s="3">
        <f>MIN(N90:BM90)</f>
        <v>-168.9600000000001</v>
      </c>
      <c r="T97" s="3">
        <f>MIN(T90:BS90)</f>
        <v>-140.61000000000013</v>
      </c>
      <c r="Z97" s="3">
        <f>MIN(Z90:BY90)</f>
        <v>-48.170000000000186</v>
      </c>
      <c r="AF97" s="3">
        <f>MIN(AF90:CE90)</f>
        <v>-47.60000000000025</v>
      </c>
      <c r="AM97" s="3">
        <f>MIN(AM90:CL90)</f>
        <v>29.61999999999972</v>
      </c>
      <c r="AT97" s="3">
        <f>MIN(AT90:CS90)</f>
        <v>30.189999999999657</v>
      </c>
      <c r="AZ97" s="3">
        <f>MIN(AZ90:CY90)</f>
        <v>42.40999999999963</v>
      </c>
    </row>
  </sheetData>
  <printOptions/>
  <pageMargins left="0.75" right="0.75" top="1" bottom="1" header="0.5" footer="0.5"/>
  <pageSetup fitToWidth="6" fitToHeight="1" horizontalDpi="600" verticalDpi="600" orientation="landscape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workbookViewId="0" topLeftCell="A1">
      <pane xSplit="2" ySplit="1" topLeftCell="AU7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Z91" sqref="AZ91"/>
    </sheetView>
  </sheetViews>
  <sheetFormatPr defaultColWidth="9.140625" defaultRowHeight="12.75"/>
  <cols>
    <col min="1" max="1" width="13.7109375" style="0" customWidth="1"/>
    <col min="2" max="2" width="34.57421875" style="0" customWidth="1"/>
    <col min="3" max="3" width="10.421875" style="0" customWidth="1"/>
    <col min="8" max="8" width="10.57421875" style="0" customWidth="1"/>
    <col min="14" max="14" width="10.8515625" style="0" customWidth="1"/>
    <col min="20" max="20" width="10.8515625" style="0" customWidth="1"/>
    <col min="26" max="26" width="11.421875" style="0" customWidth="1"/>
    <col min="27" max="31" width="9.7109375" style="0" customWidth="1"/>
    <col min="32" max="32" width="11.421875" style="0" customWidth="1"/>
    <col min="33" max="36" width="9.7109375" style="0" customWidth="1"/>
    <col min="37" max="37" width="11.28125" style="0" customWidth="1"/>
    <col min="38" max="38" width="9.7109375" style="0" customWidth="1"/>
    <col min="39" max="39" width="12.00390625" style="0" customWidth="1"/>
    <col min="40" max="40" width="9.7109375" style="0" customWidth="1"/>
    <col min="41" max="41" width="10.7109375" style="0" customWidth="1"/>
    <col min="42" max="42" width="10.8515625" style="0" customWidth="1"/>
    <col min="43" max="43" width="10.7109375" style="0" customWidth="1"/>
    <col min="44" max="44" width="11.140625" style="0" customWidth="1"/>
    <col min="45" max="45" width="9.7109375" style="0" customWidth="1"/>
    <col min="46" max="46" width="11.7109375" style="0" customWidth="1"/>
    <col min="47" max="47" width="10.7109375" style="0" customWidth="1"/>
    <col min="48" max="48" width="10.8515625" style="0" customWidth="1"/>
    <col min="49" max="49" width="10.7109375" style="0" customWidth="1"/>
    <col min="50" max="50" width="10.8515625" style="0" customWidth="1"/>
    <col min="51" max="51" width="11.28125" style="0" customWidth="1"/>
    <col min="52" max="52" width="11.421875" style="0" customWidth="1"/>
    <col min="53" max="53" width="11.140625" style="0" customWidth="1"/>
    <col min="54" max="54" width="11.421875" style="0" customWidth="1"/>
    <col min="55" max="55" width="14.7109375" style="0" customWidth="1"/>
  </cols>
  <sheetData>
    <row r="1" spans="1:57" ht="77.25">
      <c r="A1" s="2"/>
      <c r="B1" s="2"/>
      <c r="C1" s="10">
        <f>+'2005'!BB1+7</f>
        <v>38718</v>
      </c>
      <c r="D1" s="11">
        <f aca="true" t="shared" si="0" ref="D1:AI1">+C1+7</f>
        <v>38725</v>
      </c>
      <c r="E1" s="11">
        <f t="shared" si="0"/>
        <v>38732</v>
      </c>
      <c r="F1" s="11">
        <f t="shared" si="0"/>
        <v>38739</v>
      </c>
      <c r="G1" s="11">
        <f t="shared" si="0"/>
        <v>38746</v>
      </c>
      <c r="H1" s="11">
        <f t="shared" si="0"/>
        <v>38753</v>
      </c>
      <c r="I1" s="11">
        <f t="shared" si="0"/>
        <v>38760</v>
      </c>
      <c r="J1" s="11">
        <f t="shared" si="0"/>
        <v>38767</v>
      </c>
      <c r="K1" s="11">
        <f t="shared" si="0"/>
        <v>38774</v>
      </c>
      <c r="L1" s="11">
        <f t="shared" si="0"/>
        <v>38781</v>
      </c>
      <c r="M1" s="11">
        <f t="shared" si="0"/>
        <v>38788</v>
      </c>
      <c r="N1" s="11">
        <f t="shared" si="0"/>
        <v>38795</v>
      </c>
      <c r="O1" s="11">
        <f t="shared" si="0"/>
        <v>38802</v>
      </c>
      <c r="P1" s="11">
        <f t="shared" si="0"/>
        <v>38809</v>
      </c>
      <c r="Q1" s="11">
        <f t="shared" si="0"/>
        <v>38816</v>
      </c>
      <c r="R1" s="11">
        <f t="shared" si="0"/>
        <v>38823</v>
      </c>
      <c r="S1" s="11">
        <f t="shared" si="0"/>
        <v>38830</v>
      </c>
      <c r="T1" s="11">
        <f t="shared" si="0"/>
        <v>38837</v>
      </c>
      <c r="U1" s="11">
        <f t="shared" si="0"/>
        <v>38844</v>
      </c>
      <c r="V1" s="11">
        <f t="shared" si="0"/>
        <v>38851</v>
      </c>
      <c r="W1" s="11">
        <f t="shared" si="0"/>
        <v>38858</v>
      </c>
      <c r="X1" s="11">
        <f t="shared" si="0"/>
        <v>38865</v>
      </c>
      <c r="Y1" s="11">
        <f t="shared" si="0"/>
        <v>38872</v>
      </c>
      <c r="Z1" s="11">
        <f t="shared" si="0"/>
        <v>38879</v>
      </c>
      <c r="AA1" s="11">
        <f t="shared" si="0"/>
        <v>38886</v>
      </c>
      <c r="AB1" s="11">
        <f t="shared" si="0"/>
        <v>38893</v>
      </c>
      <c r="AC1" s="11">
        <f t="shared" si="0"/>
        <v>38900</v>
      </c>
      <c r="AD1" s="11">
        <f t="shared" si="0"/>
        <v>38907</v>
      </c>
      <c r="AE1" s="11">
        <f t="shared" si="0"/>
        <v>38914</v>
      </c>
      <c r="AF1" s="11">
        <f t="shared" si="0"/>
        <v>38921</v>
      </c>
      <c r="AG1" s="11">
        <f t="shared" si="0"/>
        <v>38928</v>
      </c>
      <c r="AH1" s="11">
        <f t="shared" si="0"/>
        <v>38935</v>
      </c>
      <c r="AI1" s="11">
        <f t="shared" si="0"/>
        <v>38942</v>
      </c>
      <c r="AJ1" s="11">
        <f aca="true" t="shared" si="1" ref="AJ1:BB1">+AI1+7</f>
        <v>38949</v>
      </c>
      <c r="AK1" s="11">
        <f t="shared" si="1"/>
        <v>38956</v>
      </c>
      <c r="AL1" s="11">
        <f t="shared" si="1"/>
        <v>38963</v>
      </c>
      <c r="AM1" s="11">
        <f t="shared" si="1"/>
        <v>38970</v>
      </c>
      <c r="AN1" s="11">
        <f t="shared" si="1"/>
        <v>38977</v>
      </c>
      <c r="AO1" s="11">
        <f t="shared" si="1"/>
        <v>38984</v>
      </c>
      <c r="AP1" s="11">
        <f t="shared" si="1"/>
        <v>38991</v>
      </c>
      <c r="AQ1" s="11">
        <f t="shared" si="1"/>
        <v>38998</v>
      </c>
      <c r="AR1" s="11">
        <f t="shared" si="1"/>
        <v>39005</v>
      </c>
      <c r="AS1" s="11">
        <f t="shared" si="1"/>
        <v>39012</v>
      </c>
      <c r="AT1" s="11">
        <f t="shared" si="1"/>
        <v>39019</v>
      </c>
      <c r="AU1" s="11">
        <f t="shared" si="1"/>
        <v>39026</v>
      </c>
      <c r="AV1" s="11">
        <f t="shared" si="1"/>
        <v>39033</v>
      </c>
      <c r="AW1" s="11">
        <f t="shared" si="1"/>
        <v>39040</v>
      </c>
      <c r="AX1" s="11">
        <f t="shared" si="1"/>
        <v>39047</v>
      </c>
      <c r="AY1" s="11">
        <f t="shared" si="1"/>
        <v>39054</v>
      </c>
      <c r="AZ1" s="11">
        <f t="shared" si="1"/>
        <v>39061</v>
      </c>
      <c r="BA1" s="11">
        <f t="shared" si="1"/>
        <v>39068</v>
      </c>
      <c r="BB1" s="11">
        <f t="shared" si="1"/>
        <v>39075</v>
      </c>
      <c r="BC1" s="2" t="s">
        <v>67</v>
      </c>
      <c r="BD1" s="20" t="s">
        <v>83</v>
      </c>
      <c r="BE1" s="20" t="s">
        <v>82</v>
      </c>
    </row>
    <row r="2" spans="1:57" ht="18">
      <c r="A2" s="17" t="s">
        <v>77</v>
      </c>
      <c r="B2" s="2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"/>
      <c r="BD2" s="1"/>
      <c r="BE2" s="1"/>
    </row>
    <row r="3" spans="1:57" ht="12.75">
      <c r="A3" s="16" t="s">
        <v>58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4"/>
      <c r="B4" s="7" t="s">
        <v>70</v>
      </c>
      <c r="C4" s="9">
        <v>337</v>
      </c>
      <c r="D4" s="9">
        <v>337</v>
      </c>
      <c r="E4" s="9">
        <v>337</v>
      </c>
      <c r="F4" s="9">
        <v>337</v>
      </c>
      <c r="G4" s="9">
        <v>337</v>
      </c>
      <c r="H4" s="9">
        <v>337</v>
      </c>
      <c r="I4" s="9">
        <v>337</v>
      </c>
      <c r="J4" s="9">
        <v>337</v>
      </c>
      <c r="K4" s="9">
        <v>337</v>
      </c>
      <c r="L4" s="9">
        <v>337</v>
      </c>
      <c r="M4" s="9">
        <v>337</v>
      </c>
      <c r="N4" s="9">
        <v>337</v>
      </c>
      <c r="O4" s="9">
        <v>337</v>
      </c>
      <c r="P4" s="9">
        <v>337</v>
      </c>
      <c r="Q4" s="9">
        <v>337</v>
      </c>
      <c r="R4" s="9">
        <v>337</v>
      </c>
      <c r="S4" s="9">
        <v>337</v>
      </c>
      <c r="T4" s="9">
        <v>337</v>
      </c>
      <c r="U4" s="9">
        <v>337</v>
      </c>
      <c r="V4" s="9">
        <v>337</v>
      </c>
      <c r="W4" s="9">
        <v>337</v>
      </c>
      <c r="X4" s="9">
        <v>337</v>
      </c>
      <c r="Y4" s="9">
        <v>337</v>
      </c>
      <c r="Z4" s="9">
        <v>337</v>
      </c>
      <c r="AA4" s="9">
        <v>337</v>
      </c>
      <c r="AB4" s="9">
        <v>337</v>
      </c>
      <c r="AC4" s="9">
        <v>337</v>
      </c>
      <c r="AD4" s="9">
        <v>337</v>
      </c>
      <c r="AE4" s="9">
        <v>337</v>
      </c>
      <c r="AF4" s="9">
        <v>337</v>
      </c>
      <c r="AG4" s="9">
        <v>337</v>
      </c>
      <c r="AH4" s="9">
        <v>337</v>
      </c>
      <c r="AI4" s="9">
        <v>337</v>
      </c>
      <c r="AJ4" s="9">
        <v>337</v>
      </c>
      <c r="AK4" s="9">
        <v>337</v>
      </c>
      <c r="AL4" s="9">
        <v>337</v>
      </c>
      <c r="AM4" s="9">
        <v>337</v>
      </c>
      <c r="AN4" s="9">
        <v>337</v>
      </c>
      <c r="AO4" s="9">
        <v>337</v>
      </c>
      <c r="AP4" s="9">
        <v>337</v>
      </c>
      <c r="AQ4" s="9">
        <v>337</v>
      </c>
      <c r="AR4" s="9">
        <v>337</v>
      </c>
      <c r="AS4" s="9">
        <v>337</v>
      </c>
      <c r="AT4" s="9">
        <v>337</v>
      </c>
      <c r="AU4" s="9">
        <v>337</v>
      </c>
      <c r="AV4" s="9">
        <v>337</v>
      </c>
      <c r="AW4" s="9">
        <v>337</v>
      </c>
      <c r="AX4" s="9">
        <v>337</v>
      </c>
      <c r="AY4" s="9">
        <v>337</v>
      </c>
      <c r="AZ4" s="9">
        <v>337</v>
      </c>
      <c r="BA4" s="9">
        <v>337</v>
      </c>
      <c r="BB4" s="9">
        <v>337</v>
      </c>
      <c r="BC4" s="9">
        <f aca="true" t="shared" si="2" ref="BC4:BC9">SUM(C4:BB4)</f>
        <v>17524</v>
      </c>
      <c r="BD4" s="21"/>
      <c r="BE4" s="21">
        <f>+BC4/BC17</f>
        <v>1.1339635143809674</v>
      </c>
    </row>
    <row r="5" spans="1:57" ht="12.75">
      <c r="A5" s="4"/>
      <c r="B5" s="7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>
        <f t="shared" si="2"/>
        <v>0</v>
      </c>
      <c r="BD5" s="21"/>
      <c r="BE5" s="21">
        <f>+BC5/BC17</f>
        <v>0</v>
      </c>
    </row>
    <row r="6" spans="1:57" ht="12.75">
      <c r="A6" s="4"/>
      <c r="B6" s="7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>
        <f t="shared" si="2"/>
        <v>0</v>
      </c>
      <c r="BD6" s="21"/>
      <c r="BE6" s="21">
        <f>+BC6/BC17</f>
        <v>0</v>
      </c>
    </row>
    <row r="7" spans="1:57" ht="12.75">
      <c r="A7" s="4"/>
      <c r="B7" s="7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>
        <f t="shared" si="2"/>
        <v>0</v>
      </c>
      <c r="BD7" s="21"/>
      <c r="BE7" s="21">
        <f>+BC7/BC17</f>
        <v>0</v>
      </c>
    </row>
    <row r="8" spans="1:57" ht="12.75">
      <c r="A8" s="4"/>
      <c r="B8" s="7" t="s">
        <v>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>
        <f t="shared" si="2"/>
        <v>0</v>
      </c>
      <c r="BD8" s="21"/>
      <c r="BE8" s="21">
        <f>+BC8/BC17</f>
        <v>0</v>
      </c>
    </row>
    <row r="9" spans="1:57" ht="12.75">
      <c r="A9" s="4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>
        <v>50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>
        <f t="shared" si="2"/>
        <v>50</v>
      </c>
      <c r="BD9" s="21"/>
      <c r="BE9" s="21">
        <f>+BC9/BC17</f>
        <v>0.0032354585550700967</v>
      </c>
    </row>
    <row r="10" spans="1:57" ht="12.75">
      <c r="A10" s="4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8"/>
      <c r="BE10" s="8"/>
    </row>
    <row r="11" spans="1:57" ht="12.75">
      <c r="A11" s="4" t="s">
        <v>59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8"/>
      <c r="BE11" s="8"/>
    </row>
    <row r="12" spans="1:57" ht="12.75">
      <c r="A12" s="4"/>
      <c r="B12" s="7" t="s">
        <v>71</v>
      </c>
      <c r="C12" s="9">
        <v>39.62</v>
      </c>
      <c r="D12" s="9">
        <v>39.62</v>
      </c>
      <c r="E12" s="9">
        <v>39.62</v>
      </c>
      <c r="F12" s="9">
        <v>39.62</v>
      </c>
      <c r="G12" s="9">
        <v>39.62</v>
      </c>
      <c r="H12" s="9">
        <v>39.62</v>
      </c>
      <c r="I12" s="9">
        <v>39.62</v>
      </c>
      <c r="J12" s="9">
        <v>39.62</v>
      </c>
      <c r="K12" s="9">
        <v>39.62</v>
      </c>
      <c r="L12" s="9">
        <v>39.62</v>
      </c>
      <c r="M12" s="9">
        <v>39.62</v>
      </c>
      <c r="N12" s="9">
        <v>39.62</v>
      </c>
      <c r="O12" s="9">
        <v>39.62</v>
      </c>
      <c r="P12" s="9">
        <v>39.62</v>
      </c>
      <c r="Q12" s="9">
        <v>39.62</v>
      </c>
      <c r="R12" s="9">
        <v>39.62</v>
      </c>
      <c r="S12" s="9">
        <v>39.62</v>
      </c>
      <c r="T12" s="9">
        <v>39.62</v>
      </c>
      <c r="U12" s="9">
        <v>39.62</v>
      </c>
      <c r="V12" s="9">
        <v>39.62</v>
      </c>
      <c r="W12" s="9">
        <v>39.62</v>
      </c>
      <c r="X12" s="9">
        <v>39.62</v>
      </c>
      <c r="Y12" s="9">
        <v>39.62</v>
      </c>
      <c r="Z12" s="9">
        <v>39.62</v>
      </c>
      <c r="AA12" s="9">
        <v>39.62</v>
      </c>
      <c r="AB12" s="9">
        <v>39.62</v>
      </c>
      <c r="AC12" s="9">
        <v>39.62</v>
      </c>
      <c r="AD12" s="9">
        <v>39.62</v>
      </c>
      <c r="AE12" s="9">
        <v>39.62</v>
      </c>
      <c r="AF12" s="9">
        <v>39.62</v>
      </c>
      <c r="AG12" s="9">
        <v>39.62</v>
      </c>
      <c r="AH12" s="9">
        <v>39.62</v>
      </c>
      <c r="AI12" s="9">
        <v>39.62</v>
      </c>
      <c r="AJ12" s="9">
        <v>39.62</v>
      </c>
      <c r="AK12" s="9">
        <v>39.62</v>
      </c>
      <c r="AL12" s="9">
        <v>39.62</v>
      </c>
      <c r="AM12" s="9">
        <v>39.62</v>
      </c>
      <c r="AN12" s="9">
        <v>39.62</v>
      </c>
      <c r="AO12" s="9">
        <v>39.62</v>
      </c>
      <c r="AP12" s="9">
        <v>39.62</v>
      </c>
      <c r="AQ12" s="9">
        <v>39.62</v>
      </c>
      <c r="AR12" s="9">
        <v>39.62</v>
      </c>
      <c r="AS12" s="9">
        <v>39.62</v>
      </c>
      <c r="AT12" s="9">
        <v>39.62</v>
      </c>
      <c r="AU12" s="9">
        <v>39.62</v>
      </c>
      <c r="AV12" s="9">
        <v>39.62</v>
      </c>
      <c r="AW12" s="9">
        <v>39.62</v>
      </c>
      <c r="AX12" s="9">
        <v>39.62</v>
      </c>
      <c r="AY12" s="9">
        <v>39.62</v>
      </c>
      <c r="AZ12" s="9">
        <v>39.62</v>
      </c>
      <c r="BA12" s="9">
        <v>39.62</v>
      </c>
      <c r="BB12" s="9">
        <v>39.62</v>
      </c>
      <c r="BC12" s="9">
        <f>SUM(C12:BB12)</f>
        <v>2060.239999999997</v>
      </c>
      <c r="BD12" s="8"/>
      <c r="BE12" s="21">
        <f>+BC12/BC17</f>
        <v>0.13331642266995214</v>
      </c>
    </row>
    <row r="13" spans="1:57" ht="12.75">
      <c r="A13" s="4"/>
      <c r="B13" s="7" t="s">
        <v>18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>
        <f>SUM(C13:BB13)</f>
        <v>0</v>
      </c>
      <c r="BD13" s="8"/>
      <c r="BE13" s="21">
        <f>+BC13/BC17</f>
        <v>0</v>
      </c>
    </row>
    <row r="14" spans="1:57" ht="12.75">
      <c r="A14" s="4"/>
      <c r="B14" s="7" t="s">
        <v>19</v>
      </c>
      <c r="C14" s="9">
        <v>0</v>
      </c>
      <c r="D14" s="9">
        <v>0</v>
      </c>
      <c r="E14" s="9">
        <v>5</v>
      </c>
      <c r="F14" s="9">
        <v>0</v>
      </c>
      <c r="G14" s="9">
        <v>0</v>
      </c>
      <c r="H14" s="9">
        <v>0</v>
      </c>
      <c r="I14" s="9">
        <v>5</v>
      </c>
      <c r="J14" s="9">
        <v>0</v>
      </c>
      <c r="K14" s="9">
        <v>0</v>
      </c>
      <c r="L14" s="9">
        <v>0</v>
      </c>
      <c r="M14" s="9">
        <v>5</v>
      </c>
      <c r="N14" s="9">
        <v>0</v>
      </c>
      <c r="O14" s="9">
        <v>0</v>
      </c>
      <c r="P14" s="9">
        <v>0</v>
      </c>
      <c r="Q14" s="9">
        <v>5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</v>
      </c>
      <c r="X14" s="9">
        <v>0</v>
      </c>
      <c r="Y14" s="9">
        <v>0</v>
      </c>
      <c r="Z14" s="9">
        <v>0</v>
      </c>
      <c r="AA14" s="9">
        <v>5</v>
      </c>
      <c r="AB14" s="9">
        <v>0</v>
      </c>
      <c r="AC14" s="9">
        <v>0</v>
      </c>
      <c r="AD14" s="9">
        <v>0</v>
      </c>
      <c r="AE14" s="9">
        <v>5</v>
      </c>
      <c r="AF14" s="9">
        <v>0</v>
      </c>
      <c r="AG14" s="9">
        <v>0</v>
      </c>
      <c r="AH14" s="9">
        <v>0</v>
      </c>
      <c r="AI14" s="9">
        <v>5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5</v>
      </c>
      <c r="AP14" s="9">
        <v>0</v>
      </c>
      <c r="AQ14" s="9">
        <v>0</v>
      </c>
      <c r="AR14" s="9">
        <v>0</v>
      </c>
      <c r="AS14" s="9">
        <v>5</v>
      </c>
      <c r="AT14" s="9">
        <v>0</v>
      </c>
      <c r="AU14" s="9">
        <v>0</v>
      </c>
      <c r="AV14" s="9">
        <v>0</v>
      </c>
      <c r="AW14" s="9">
        <v>5</v>
      </c>
      <c r="AX14" s="9">
        <v>0</v>
      </c>
      <c r="AY14" s="9">
        <v>0</v>
      </c>
      <c r="AZ14" s="9">
        <v>0</v>
      </c>
      <c r="BA14" s="9">
        <v>5</v>
      </c>
      <c r="BB14" s="9">
        <v>0</v>
      </c>
      <c r="BC14" s="9">
        <f>SUM(C14:BB14)</f>
        <v>60</v>
      </c>
      <c r="BD14" s="8"/>
      <c r="BE14" s="21">
        <f>+BC14/BC17</f>
        <v>0.003882550266084116</v>
      </c>
    </row>
    <row r="15" spans="1:57" ht="12.75">
      <c r="A15" s="4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>
        <f>SUM(C15:BB15)</f>
        <v>0</v>
      </c>
      <c r="BD15" s="8"/>
      <c r="BE15" s="21">
        <f>+BC15/BC17</f>
        <v>0</v>
      </c>
    </row>
    <row r="16" spans="1:57" ht="12.75">
      <c r="A16" s="4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8"/>
      <c r="BE16" s="8"/>
    </row>
    <row r="17" spans="1:57" ht="12.75">
      <c r="A17" s="4"/>
      <c r="B17" s="7" t="s">
        <v>63</v>
      </c>
      <c r="C17" s="9">
        <f aca="true" t="shared" si="3" ref="C17:AH17">SUM(C4:C9)-SUM(C12:C15)</f>
        <v>297.38</v>
      </c>
      <c r="D17" s="9">
        <f t="shared" si="3"/>
        <v>297.38</v>
      </c>
      <c r="E17" s="9">
        <f t="shared" si="3"/>
        <v>292.38</v>
      </c>
      <c r="F17" s="9">
        <f t="shared" si="3"/>
        <v>297.38</v>
      </c>
      <c r="G17" s="9">
        <f t="shared" si="3"/>
        <v>297.38</v>
      </c>
      <c r="H17" s="9">
        <f t="shared" si="3"/>
        <v>297.38</v>
      </c>
      <c r="I17" s="9">
        <f t="shared" si="3"/>
        <v>292.38</v>
      </c>
      <c r="J17" s="9">
        <f t="shared" si="3"/>
        <v>297.38</v>
      </c>
      <c r="K17" s="9">
        <f t="shared" si="3"/>
        <v>297.38</v>
      </c>
      <c r="L17" s="9">
        <f t="shared" si="3"/>
        <v>297.38</v>
      </c>
      <c r="M17" s="9">
        <f t="shared" si="3"/>
        <v>292.38</v>
      </c>
      <c r="N17" s="9">
        <f t="shared" si="3"/>
        <v>297.38</v>
      </c>
      <c r="O17" s="9">
        <f t="shared" si="3"/>
        <v>297.38</v>
      </c>
      <c r="P17" s="9">
        <f t="shared" si="3"/>
        <v>297.38</v>
      </c>
      <c r="Q17" s="9">
        <f t="shared" si="3"/>
        <v>292.38</v>
      </c>
      <c r="R17" s="9">
        <f t="shared" si="3"/>
        <v>297.38</v>
      </c>
      <c r="S17" s="9">
        <f t="shared" si="3"/>
        <v>297.38</v>
      </c>
      <c r="T17" s="9">
        <f t="shared" si="3"/>
        <v>297.38</v>
      </c>
      <c r="U17" s="9">
        <f t="shared" si="3"/>
        <v>297.38</v>
      </c>
      <c r="V17" s="9">
        <f t="shared" si="3"/>
        <v>297.38</v>
      </c>
      <c r="W17" s="9">
        <f t="shared" si="3"/>
        <v>292.38</v>
      </c>
      <c r="X17" s="9">
        <f t="shared" si="3"/>
        <v>297.38</v>
      </c>
      <c r="Y17" s="9">
        <f t="shared" si="3"/>
        <v>297.38</v>
      </c>
      <c r="Z17" s="9">
        <f t="shared" si="3"/>
        <v>297.38</v>
      </c>
      <c r="AA17" s="9">
        <f t="shared" si="3"/>
        <v>292.38</v>
      </c>
      <c r="AB17" s="9">
        <f t="shared" si="3"/>
        <v>297.38</v>
      </c>
      <c r="AC17" s="9">
        <f t="shared" si="3"/>
        <v>297.38</v>
      </c>
      <c r="AD17" s="9">
        <f t="shared" si="3"/>
        <v>297.38</v>
      </c>
      <c r="AE17" s="9">
        <f t="shared" si="3"/>
        <v>292.38</v>
      </c>
      <c r="AF17" s="9">
        <f t="shared" si="3"/>
        <v>297.38</v>
      </c>
      <c r="AG17" s="9">
        <f t="shared" si="3"/>
        <v>297.38</v>
      </c>
      <c r="AH17" s="9">
        <f t="shared" si="3"/>
        <v>297.38</v>
      </c>
      <c r="AI17" s="9">
        <f aca="true" t="shared" si="4" ref="AI17:BB17">SUM(AI4:AI9)-SUM(AI12:AI15)</f>
        <v>292.38</v>
      </c>
      <c r="AJ17" s="9">
        <f t="shared" si="4"/>
        <v>297.38</v>
      </c>
      <c r="AK17" s="9">
        <f t="shared" si="4"/>
        <v>297.38</v>
      </c>
      <c r="AL17" s="9">
        <f t="shared" si="4"/>
        <v>297.38</v>
      </c>
      <c r="AM17" s="9">
        <f t="shared" si="4"/>
        <v>297.38</v>
      </c>
      <c r="AN17" s="9">
        <f t="shared" si="4"/>
        <v>297.38</v>
      </c>
      <c r="AO17" s="9">
        <f t="shared" si="4"/>
        <v>342.38</v>
      </c>
      <c r="AP17" s="9">
        <f t="shared" si="4"/>
        <v>297.38</v>
      </c>
      <c r="AQ17" s="9">
        <f t="shared" si="4"/>
        <v>297.38</v>
      </c>
      <c r="AR17" s="9">
        <f t="shared" si="4"/>
        <v>297.38</v>
      </c>
      <c r="AS17" s="9">
        <f t="shared" si="4"/>
        <v>292.38</v>
      </c>
      <c r="AT17" s="9">
        <f t="shared" si="4"/>
        <v>297.38</v>
      </c>
      <c r="AU17" s="9">
        <f t="shared" si="4"/>
        <v>297.38</v>
      </c>
      <c r="AV17" s="9">
        <f t="shared" si="4"/>
        <v>297.38</v>
      </c>
      <c r="AW17" s="9">
        <f t="shared" si="4"/>
        <v>292.38</v>
      </c>
      <c r="AX17" s="9">
        <f t="shared" si="4"/>
        <v>297.38</v>
      </c>
      <c r="AY17" s="9">
        <f t="shared" si="4"/>
        <v>297.38</v>
      </c>
      <c r="AZ17" s="9">
        <f t="shared" si="4"/>
        <v>297.38</v>
      </c>
      <c r="BA17" s="9">
        <f t="shared" si="4"/>
        <v>292.38</v>
      </c>
      <c r="BB17" s="9">
        <f t="shared" si="4"/>
        <v>297.38</v>
      </c>
      <c r="BC17" s="9">
        <f>SUM(C17:BB17)</f>
        <v>15453.759999999982</v>
      </c>
      <c r="BD17" s="8"/>
      <c r="BE17" s="21">
        <f>+BC17/BC17</f>
        <v>1</v>
      </c>
    </row>
    <row r="18" ht="12.75">
      <c r="BC18" s="3"/>
    </row>
    <row r="19" ht="12.75">
      <c r="BC19" s="3"/>
    </row>
    <row r="20" spans="1:55" ht="18">
      <c r="A20" s="15" t="s">
        <v>57</v>
      </c>
      <c r="B20" s="5"/>
      <c r="BC20" s="3"/>
    </row>
    <row r="21" spans="1:57" ht="12.75">
      <c r="A21" s="5" t="s">
        <v>43</v>
      </c>
      <c r="B21" s="12" t="s">
        <v>44</v>
      </c>
      <c r="C21" s="9"/>
      <c r="D21" s="9"/>
      <c r="E21" s="9"/>
      <c r="F21" s="9">
        <v>72.3</v>
      </c>
      <c r="G21" s="9"/>
      <c r="H21" s="9"/>
      <c r="I21" s="9"/>
      <c r="J21" s="9">
        <v>72.3</v>
      </c>
      <c r="K21" s="9"/>
      <c r="L21" s="9"/>
      <c r="M21" s="9"/>
      <c r="N21" s="9">
        <v>72.3</v>
      </c>
      <c r="O21" s="9"/>
      <c r="P21" s="9"/>
      <c r="Q21" s="9"/>
      <c r="R21" s="9"/>
      <c r="S21" s="9">
        <v>72.3</v>
      </c>
      <c r="T21" s="9"/>
      <c r="U21" s="9"/>
      <c r="V21" s="9"/>
      <c r="W21" s="9">
        <v>72.3</v>
      </c>
      <c r="X21" s="9"/>
      <c r="Y21" s="9"/>
      <c r="Z21" s="9"/>
      <c r="AA21" s="9">
        <v>72.3</v>
      </c>
      <c r="AB21" s="9"/>
      <c r="AC21" s="9"/>
      <c r="AD21" s="9"/>
      <c r="AE21" s="9"/>
      <c r="AF21" s="9">
        <v>72.3</v>
      </c>
      <c r="AG21" s="9"/>
      <c r="AH21" s="9"/>
      <c r="AI21" s="9"/>
      <c r="AJ21" s="9">
        <v>72.3</v>
      </c>
      <c r="AK21" s="9"/>
      <c r="AL21" s="9"/>
      <c r="AM21" s="9"/>
      <c r="AN21" s="9">
        <v>72.3</v>
      </c>
      <c r="AO21" s="9"/>
      <c r="AP21" s="9"/>
      <c r="AQ21" s="9"/>
      <c r="AR21" s="9"/>
      <c r="AS21" s="9">
        <v>72.3</v>
      </c>
      <c r="AT21" s="9"/>
      <c r="AU21" s="9"/>
      <c r="AV21" s="9"/>
      <c r="AW21" s="9">
        <v>72.3</v>
      </c>
      <c r="AX21" s="9"/>
      <c r="AY21" s="9"/>
      <c r="AZ21" s="9"/>
      <c r="BA21" s="9">
        <v>72.3</v>
      </c>
      <c r="BB21" s="9"/>
      <c r="BC21" s="9">
        <f>SUM(C21:BB21)</f>
        <v>867.5999999999998</v>
      </c>
      <c r="BD21" s="21">
        <f>+BC21/(BC86+BC87)</f>
        <v>0.05581359443150676</v>
      </c>
      <c r="BE21" s="21">
        <f>+BC21/BC17</f>
        <v>0.0561416768475763</v>
      </c>
    </row>
    <row r="22" spans="1:57" ht="12.75">
      <c r="A22" s="5"/>
      <c r="B22" s="12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>
        <f>SUM(C22:BB22)</f>
        <v>0</v>
      </c>
      <c r="BD22" s="21">
        <f>+BC22/(BC86+BC87)</f>
        <v>0</v>
      </c>
      <c r="BE22" s="21">
        <f>+BC22/BC17</f>
        <v>0</v>
      </c>
    </row>
    <row r="23" spans="1:57" ht="12.75">
      <c r="A23" s="5"/>
      <c r="B23" s="12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>
        <f>SUM(C23:BB23)</f>
        <v>0</v>
      </c>
      <c r="BD23" s="21">
        <f>+BC23/(BC86+BC87)</f>
        <v>0</v>
      </c>
      <c r="BE23" s="21">
        <f>+BC23/BC17</f>
        <v>0</v>
      </c>
    </row>
    <row r="24" spans="1:57" ht="12.75">
      <c r="A24" s="5"/>
      <c r="B24" s="12" t="s">
        <v>53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>
        <f>SUM(C24:BB24)</f>
        <v>0</v>
      </c>
      <c r="BD24" s="21">
        <f>+BC24/(BC86+BC87)</f>
        <v>0</v>
      </c>
      <c r="BE24" s="21">
        <f>+BC24/BC17</f>
        <v>0</v>
      </c>
    </row>
    <row r="25" spans="1:57" ht="12.75">
      <c r="A25" s="5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8"/>
      <c r="BE25" s="21"/>
    </row>
    <row r="26" spans="1:57" ht="12.75">
      <c r="A26" s="5" t="s">
        <v>60</v>
      </c>
      <c r="B26" s="12" t="s">
        <v>61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9">
        <f>SUM(C26:BB26)</f>
        <v>0</v>
      </c>
      <c r="BD26" s="21">
        <f>+BC26/(BC86+BC87)</f>
        <v>0</v>
      </c>
      <c r="BE26" s="21">
        <f>+BC26/BC17</f>
        <v>0</v>
      </c>
    </row>
    <row r="27" spans="1:57" ht="12.75">
      <c r="A27" s="5"/>
      <c r="B27" s="12" t="s">
        <v>62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f>SUM(C27:BB27)</f>
        <v>0</v>
      </c>
      <c r="BD27" s="21">
        <f>+BC27/(BC86+BC87)</f>
        <v>0</v>
      </c>
      <c r="BE27" s="21">
        <f>+BC27/BC17</f>
        <v>0</v>
      </c>
    </row>
    <row r="28" spans="1:57" ht="12.75">
      <c r="A28" s="5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8"/>
      <c r="BE28" s="21"/>
    </row>
    <row r="29" spans="1:57" ht="12.75">
      <c r="A29" s="5" t="s">
        <v>4</v>
      </c>
      <c r="B29" s="12" t="s">
        <v>5</v>
      </c>
      <c r="C29" s="9">
        <v>40</v>
      </c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40</v>
      </c>
      <c r="K29" s="9">
        <v>40</v>
      </c>
      <c r="L29" s="9">
        <v>40</v>
      </c>
      <c r="M29" s="9">
        <v>40</v>
      </c>
      <c r="N29" s="9">
        <v>40</v>
      </c>
      <c r="O29" s="9">
        <v>40</v>
      </c>
      <c r="P29" s="9">
        <v>40</v>
      </c>
      <c r="Q29" s="9">
        <v>40</v>
      </c>
      <c r="R29" s="9">
        <v>40</v>
      </c>
      <c r="S29" s="9">
        <v>40</v>
      </c>
      <c r="T29" s="9">
        <v>40</v>
      </c>
      <c r="U29" s="9">
        <v>40</v>
      </c>
      <c r="V29" s="9">
        <v>40</v>
      </c>
      <c r="W29" s="9">
        <v>40</v>
      </c>
      <c r="X29" s="9">
        <v>40</v>
      </c>
      <c r="Y29" s="9">
        <v>40</v>
      </c>
      <c r="Z29" s="9">
        <v>40</v>
      </c>
      <c r="AA29" s="9">
        <v>40</v>
      </c>
      <c r="AB29" s="9">
        <v>40</v>
      </c>
      <c r="AC29" s="9">
        <v>40</v>
      </c>
      <c r="AD29" s="9">
        <v>40</v>
      </c>
      <c r="AE29" s="9">
        <v>40</v>
      </c>
      <c r="AF29" s="9">
        <v>40</v>
      </c>
      <c r="AG29" s="9">
        <v>40</v>
      </c>
      <c r="AH29" s="9">
        <v>40</v>
      </c>
      <c r="AI29" s="9">
        <v>40</v>
      </c>
      <c r="AJ29" s="9">
        <v>40</v>
      </c>
      <c r="AK29" s="9">
        <v>40</v>
      </c>
      <c r="AL29" s="9">
        <v>40</v>
      </c>
      <c r="AM29" s="9">
        <v>40</v>
      </c>
      <c r="AN29" s="9">
        <v>40</v>
      </c>
      <c r="AO29" s="9">
        <v>40</v>
      </c>
      <c r="AP29" s="9">
        <v>40</v>
      </c>
      <c r="AQ29" s="9">
        <v>40</v>
      </c>
      <c r="AR29" s="9">
        <v>40</v>
      </c>
      <c r="AS29" s="9">
        <v>40</v>
      </c>
      <c r="AT29" s="9">
        <v>40</v>
      </c>
      <c r="AU29" s="9">
        <v>40</v>
      </c>
      <c r="AV29" s="9">
        <v>40</v>
      </c>
      <c r="AW29" s="9">
        <v>40</v>
      </c>
      <c r="AX29" s="9">
        <v>40</v>
      </c>
      <c r="AY29" s="9">
        <v>40</v>
      </c>
      <c r="AZ29" s="9">
        <v>40</v>
      </c>
      <c r="BA29" s="9">
        <v>40</v>
      </c>
      <c r="BB29" s="9">
        <v>40</v>
      </c>
      <c r="BC29" s="9">
        <f>SUM(C29:BB29)</f>
        <v>2080</v>
      </c>
      <c r="BD29" s="21">
        <f>+BC29/(BC86+BC87)</f>
        <v>0.13380852514699643</v>
      </c>
      <c r="BE29" s="21">
        <f>+BC29/BC17</f>
        <v>0.13459507589091602</v>
      </c>
    </row>
    <row r="30" spans="1:57" ht="12.75">
      <c r="A30" s="5"/>
      <c r="B30" s="12" t="s">
        <v>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f>SUM(C30:BB30)</f>
        <v>0</v>
      </c>
      <c r="BD30" s="21">
        <f>+BC30/(BC86+BC87)</f>
        <v>0</v>
      </c>
      <c r="BE30" s="21">
        <f>+BC30/BC17</f>
        <v>0</v>
      </c>
    </row>
    <row r="31" spans="1:57" ht="12.75">
      <c r="A31" s="5"/>
      <c r="B31" s="12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>
        <f>SUM(C31:BB31)</f>
        <v>0</v>
      </c>
      <c r="BD31" s="21">
        <f>+BC31/(BC86+BC87)</f>
        <v>0</v>
      </c>
      <c r="BE31" s="21">
        <f>+BC31/BC17</f>
        <v>0</v>
      </c>
    </row>
    <row r="32" spans="1:57" ht="12.75">
      <c r="A32" s="5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21"/>
      <c r="BE32" s="21"/>
    </row>
    <row r="33" spans="1:57" ht="12.75">
      <c r="A33" s="5" t="s">
        <v>6</v>
      </c>
      <c r="B33" s="12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>
        <f>SUM(C33:BB33)</f>
        <v>0</v>
      </c>
      <c r="BD33" s="21">
        <f>+BC33/(BC86+BC87)</f>
        <v>0</v>
      </c>
      <c r="BE33" s="21">
        <f>+BC33/BC17</f>
        <v>0</v>
      </c>
    </row>
    <row r="34" spans="1:57" ht="12.75">
      <c r="A34" s="5"/>
      <c r="B34" s="12" t="s">
        <v>8</v>
      </c>
      <c r="C34" s="9"/>
      <c r="D34" s="9">
        <v>30</v>
      </c>
      <c r="E34" s="9"/>
      <c r="F34" s="9"/>
      <c r="G34" s="9"/>
      <c r="H34" s="9"/>
      <c r="I34" s="9"/>
      <c r="J34" s="9"/>
      <c r="K34" s="9"/>
      <c r="L34" s="9"/>
      <c r="M34" s="9"/>
      <c r="N34" s="9">
        <v>30</v>
      </c>
      <c r="O34" s="9"/>
      <c r="P34" s="9"/>
      <c r="Q34" s="9"/>
      <c r="R34" s="9"/>
      <c r="S34" s="9"/>
      <c r="T34" s="9"/>
      <c r="U34" s="9"/>
      <c r="V34" s="9"/>
      <c r="W34" s="9">
        <v>30</v>
      </c>
      <c r="X34" s="9"/>
      <c r="Y34" s="9"/>
      <c r="Z34" s="9"/>
      <c r="AA34" s="9"/>
      <c r="AB34" s="9"/>
      <c r="AC34" s="9"/>
      <c r="AD34" s="9"/>
      <c r="AE34" s="9"/>
      <c r="AF34" s="9">
        <v>30</v>
      </c>
      <c r="AG34" s="9"/>
      <c r="AH34" s="9"/>
      <c r="AI34" s="9"/>
      <c r="AJ34" s="9"/>
      <c r="AK34" s="9"/>
      <c r="AL34" s="9"/>
      <c r="AM34" s="9"/>
      <c r="AN34" s="9"/>
      <c r="AO34" s="9">
        <v>30</v>
      </c>
      <c r="AP34" s="9"/>
      <c r="AQ34" s="9"/>
      <c r="AR34" s="9"/>
      <c r="AS34" s="9"/>
      <c r="AT34" s="9"/>
      <c r="AU34" s="9"/>
      <c r="AV34" s="9"/>
      <c r="AW34" s="9">
        <v>30</v>
      </c>
      <c r="AX34" s="9"/>
      <c r="AY34" s="9"/>
      <c r="AZ34" s="9"/>
      <c r="BA34" s="9"/>
      <c r="BB34" s="9"/>
      <c r="BC34" s="9">
        <f>SUM(C34:BB34)</f>
        <v>180</v>
      </c>
      <c r="BD34" s="21">
        <f>+BC34/(BC86+BC87)</f>
        <v>0.011579583906951612</v>
      </c>
      <c r="BE34" s="21">
        <f>+BC34/BC17</f>
        <v>0.011647650798252349</v>
      </c>
    </row>
    <row r="35" spans="1:57" ht="12.75">
      <c r="A35" s="5"/>
      <c r="B35" s="12" t="s">
        <v>9</v>
      </c>
      <c r="C35" s="9"/>
      <c r="D35" s="9"/>
      <c r="E35" s="9"/>
      <c r="F35" s="9"/>
      <c r="G35" s="9"/>
      <c r="H35" s="9"/>
      <c r="I35" s="9">
        <v>30</v>
      </c>
      <c r="J35" s="9"/>
      <c r="K35" s="9"/>
      <c r="L35" s="9"/>
      <c r="M35" s="9"/>
      <c r="N35" s="9"/>
      <c r="O35" s="9"/>
      <c r="P35" s="9"/>
      <c r="Q35" s="9"/>
      <c r="R35" s="9">
        <v>30</v>
      </c>
      <c r="S35" s="9"/>
      <c r="T35" s="9"/>
      <c r="U35" s="9"/>
      <c r="V35" s="9"/>
      <c r="W35" s="9"/>
      <c r="X35" s="9"/>
      <c r="Y35" s="9"/>
      <c r="Z35" s="9"/>
      <c r="AA35" s="9"/>
      <c r="AB35" s="9">
        <v>30</v>
      </c>
      <c r="AC35" s="9"/>
      <c r="AD35" s="9"/>
      <c r="AE35" s="9"/>
      <c r="AF35" s="9"/>
      <c r="AG35" s="9"/>
      <c r="AH35" s="9"/>
      <c r="AI35" s="9"/>
      <c r="AJ35" s="9">
        <v>30</v>
      </c>
      <c r="AK35" s="9"/>
      <c r="AL35" s="9"/>
      <c r="AM35" s="9"/>
      <c r="AN35" s="9"/>
      <c r="AO35" s="9"/>
      <c r="AP35" s="9"/>
      <c r="AQ35" s="9"/>
      <c r="AR35" s="9"/>
      <c r="AS35" s="9">
        <v>30</v>
      </c>
      <c r="AT35" s="9"/>
      <c r="AU35" s="9"/>
      <c r="AV35" s="9"/>
      <c r="AW35" s="9"/>
      <c r="AX35" s="9"/>
      <c r="AY35" s="9"/>
      <c r="AZ35" s="9"/>
      <c r="BA35" s="9">
        <v>30</v>
      </c>
      <c r="BB35" s="9"/>
      <c r="BC35" s="9">
        <f>SUM(C35:BB35)</f>
        <v>180</v>
      </c>
      <c r="BD35" s="21">
        <f>+BC35/(BC86+BC87)</f>
        <v>0.011579583906951612</v>
      </c>
      <c r="BE35" s="21">
        <f>+BC35/BC17</f>
        <v>0.011647650798252349</v>
      </c>
    </row>
    <row r="36" spans="1:57" ht="12.75">
      <c r="A36" s="5"/>
      <c r="B36" s="12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f>SUM(C36:BB36)</f>
        <v>0</v>
      </c>
      <c r="BD36" s="21">
        <f>+BC36/(BC86+BC87)</f>
        <v>0</v>
      </c>
      <c r="BE36" s="21">
        <f>+BC36/BC17</f>
        <v>0</v>
      </c>
    </row>
    <row r="37" spans="1:57" ht="12.75">
      <c r="A37" s="5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1"/>
      <c r="BE37" s="21"/>
    </row>
    <row r="38" spans="1:57" ht="12.75">
      <c r="A38" s="5" t="s">
        <v>2</v>
      </c>
      <c r="B38" s="12" t="s">
        <v>0</v>
      </c>
      <c r="C38" s="9"/>
      <c r="D38" s="9"/>
      <c r="E38" s="9"/>
      <c r="F38" s="9"/>
      <c r="G38" s="9">
        <v>500</v>
      </c>
      <c r="H38" s="9"/>
      <c r="I38" s="9"/>
      <c r="J38" s="9"/>
      <c r="K38" s="9">
        <v>500</v>
      </c>
      <c r="L38" s="9"/>
      <c r="M38" s="9"/>
      <c r="N38" s="9"/>
      <c r="O38" s="9">
        <v>500</v>
      </c>
      <c r="P38" s="9"/>
      <c r="Q38" s="9"/>
      <c r="R38" s="9"/>
      <c r="S38" s="9"/>
      <c r="T38" s="9">
        <v>500</v>
      </c>
      <c r="U38" s="9"/>
      <c r="V38" s="9"/>
      <c r="W38" s="9"/>
      <c r="X38" s="9">
        <v>500</v>
      </c>
      <c r="Y38" s="9"/>
      <c r="Z38" s="9"/>
      <c r="AA38" s="9"/>
      <c r="AB38" s="9">
        <v>500</v>
      </c>
      <c r="AC38" s="9"/>
      <c r="AD38" s="9"/>
      <c r="AE38" s="9"/>
      <c r="AF38" s="9"/>
      <c r="AG38" s="9">
        <v>500</v>
      </c>
      <c r="AH38" s="9"/>
      <c r="AI38" s="9"/>
      <c r="AJ38" s="9"/>
      <c r="AK38" s="9">
        <v>500</v>
      </c>
      <c r="AL38" s="9"/>
      <c r="AM38" s="9"/>
      <c r="AN38" s="9"/>
      <c r="AO38" s="9">
        <v>500</v>
      </c>
      <c r="AP38" s="9"/>
      <c r="AQ38" s="9"/>
      <c r="AR38" s="9"/>
      <c r="AS38" s="9"/>
      <c r="AT38" s="9">
        <v>500</v>
      </c>
      <c r="AU38" s="9"/>
      <c r="AV38" s="9"/>
      <c r="AW38" s="9"/>
      <c r="AX38" s="9">
        <v>500</v>
      </c>
      <c r="AY38" s="9"/>
      <c r="AZ38" s="9"/>
      <c r="BA38" s="9"/>
      <c r="BB38" s="9"/>
      <c r="BC38" s="9">
        <f aca="true" t="shared" si="5" ref="BC38:BC45">SUM(C38:BB38)</f>
        <v>5500</v>
      </c>
      <c r="BD38" s="21">
        <f>+BC38/(BC86+BC87)</f>
        <v>0.35382061937907705</v>
      </c>
      <c r="BE38" s="21">
        <f>+BC38/BC17</f>
        <v>0.3559004410577106</v>
      </c>
    </row>
    <row r="39" spans="1:57" ht="12.75">
      <c r="A39" s="5"/>
      <c r="B39" s="12" t="s">
        <v>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>
        <f t="shared" si="5"/>
        <v>0</v>
      </c>
      <c r="BD39" s="21">
        <f>+BC39/(BC86+BC87)</f>
        <v>0</v>
      </c>
      <c r="BE39" s="21">
        <f>+BC39/BC17</f>
        <v>0</v>
      </c>
    </row>
    <row r="40" spans="1:57" ht="12.75">
      <c r="A40" s="5"/>
      <c r="B40" s="12" t="s">
        <v>11</v>
      </c>
      <c r="C40" s="9"/>
      <c r="D40" s="9">
        <v>100</v>
      </c>
      <c r="E40" s="9"/>
      <c r="F40" s="9"/>
      <c r="G40" s="9"/>
      <c r="H40" s="9"/>
      <c r="I40" s="9">
        <v>100</v>
      </c>
      <c r="J40" s="9"/>
      <c r="K40" s="9"/>
      <c r="L40" s="9"/>
      <c r="M40" s="9">
        <v>100</v>
      </c>
      <c r="N40" s="9"/>
      <c r="O40" s="9"/>
      <c r="P40" s="9"/>
      <c r="Q40" s="9">
        <v>100</v>
      </c>
      <c r="R40" s="9"/>
      <c r="S40" s="9"/>
      <c r="T40" s="9"/>
      <c r="U40" s="9"/>
      <c r="V40" s="9">
        <v>100</v>
      </c>
      <c r="W40" s="9"/>
      <c r="X40" s="9"/>
      <c r="Y40" s="9"/>
      <c r="Z40" s="9">
        <v>100</v>
      </c>
      <c r="AA40" s="9"/>
      <c r="AB40" s="9"/>
      <c r="AC40" s="9"/>
      <c r="AD40" s="9">
        <v>150</v>
      </c>
      <c r="AE40" s="9"/>
      <c r="AF40" s="9"/>
      <c r="AG40" s="9"/>
      <c r="AH40" s="9"/>
      <c r="AI40" s="9">
        <v>150</v>
      </c>
      <c r="AJ40" s="9"/>
      <c r="AK40" s="9"/>
      <c r="AL40" s="9"/>
      <c r="AM40" s="9">
        <v>100</v>
      </c>
      <c r="AN40" s="9"/>
      <c r="AO40" s="9"/>
      <c r="AP40" s="9"/>
      <c r="AQ40" s="9">
        <v>100</v>
      </c>
      <c r="AR40" s="9"/>
      <c r="AS40" s="9"/>
      <c r="AT40" s="9"/>
      <c r="AU40" s="9"/>
      <c r="AV40" s="9">
        <v>100</v>
      </c>
      <c r="AW40" s="9"/>
      <c r="AX40" s="9"/>
      <c r="AY40" s="9"/>
      <c r="AZ40" s="9">
        <v>100</v>
      </c>
      <c r="BA40" s="9"/>
      <c r="BB40" s="9"/>
      <c r="BC40" s="9">
        <f t="shared" si="5"/>
        <v>1300</v>
      </c>
      <c r="BD40" s="21">
        <f>+BC40/(BC86+BC87)</f>
        <v>0.08363032821687276</v>
      </c>
      <c r="BE40" s="21">
        <f>+BC40/BC17</f>
        <v>0.08412192243182251</v>
      </c>
    </row>
    <row r="41" spans="1:57" ht="12.75">
      <c r="A41" s="5"/>
      <c r="B41" s="12" t="s">
        <v>12</v>
      </c>
      <c r="C41" s="9"/>
      <c r="D41" s="9">
        <v>150</v>
      </c>
      <c r="E41" s="9"/>
      <c r="F41" s="9"/>
      <c r="G41" s="9"/>
      <c r="H41" s="9"/>
      <c r="I41" s="9">
        <v>200</v>
      </c>
      <c r="J41" s="9"/>
      <c r="K41" s="9"/>
      <c r="L41" s="9"/>
      <c r="M41" s="9">
        <v>150</v>
      </c>
      <c r="N41" s="9"/>
      <c r="O41" s="9"/>
      <c r="P41" s="9"/>
      <c r="Q41" s="9">
        <v>100</v>
      </c>
      <c r="R41" s="9"/>
      <c r="S41" s="9"/>
      <c r="T41" s="9"/>
      <c r="U41" s="9"/>
      <c r="V41" s="9">
        <v>100</v>
      </c>
      <c r="W41" s="9"/>
      <c r="X41" s="9"/>
      <c r="Y41" s="9"/>
      <c r="Z41" s="9">
        <v>100</v>
      </c>
      <c r="AA41" s="9"/>
      <c r="AB41" s="9"/>
      <c r="AC41" s="9"/>
      <c r="AD41" s="9">
        <v>75</v>
      </c>
      <c r="AE41" s="9"/>
      <c r="AF41" s="9"/>
      <c r="AG41" s="9"/>
      <c r="AH41" s="9"/>
      <c r="AI41" s="9">
        <v>100</v>
      </c>
      <c r="AJ41" s="9"/>
      <c r="AK41" s="9"/>
      <c r="AL41" s="9"/>
      <c r="AM41" s="9">
        <v>100</v>
      </c>
      <c r="AN41" s="9"/>
      <c r="AO41" s="9"/>
      <c r="AP41" s="9"/>
      <c r="AQ41" s="9">
        <v>100</v>
      </c>
      <c r="AR41" s="9"/>
      <c r="AS41" s="9"/>
      <c r="AT41" s="9"/>
      <c r="AU41" s="9"/>
      <c r="AV41" s="9">
        <v>100</v>
      </c>
      <c r="AW41" s="9"/>
      <c r="AX41" s="9"/>
      <c r="AY41" s="9"/>
      <c r="AZ41" s="9">
        <v>100</v>
      </c>
      <c r="BA41" s="9"/>
      <c r="BB41" s="9"/>
      <c r="BC41" s="9">
        <f t="shared" si="5"/>
        <v>1375</v>
      </c>
      <c r="BD41" s="21">
        <f>+BC41/(BC86+BC87)</f>
        <v>0.08845515484476926</v>
      </c>
      <c r="BE41" s="21">
        <f>+BC41/BC17</f>
        <v>0.08897511026442766</v>
      </c>
    </row>
    <row r="42" spans="1:57" ht="12.75">
      <c r="A42" s="5"/>
      <c r="B42" s="12" t="s">
        <v>13</v>
      </c>
      <c r="C42" s="9"/>
      <c r="D42" s="9"/>
      <c r="E42" s="9"/>
      <c r="F42" s="9"/>
      <c r="G42" s="9">
        <v>20</v>
      </c>
      <c r="H42" s="9"/>
      <c r="I42" s="9"/>
      <c r="J42" s="9"/>
      <c r="K42" s="9">
        <v>20</v>
      </c>
      <c r="L42" s="9"/>
      <c r="M42" s="9"/>
      <c r="N42" s="9"/>
      <c r="O42" s="9">
        <v>20</v>
      </c>
      <c r="P42" s="9"/>
      <c r="Q42" s="9"/>
      <c r="R42" s="9"/>
      <c r="S42" s="9"/>
      <c r="T42" s="9">
        <v>20</v>
      </c>
      <c r="U42" s="9"/>
      <c r="V42" s="9"/>
      <c r="W42" s="9"/>
      <c r="X42" s="9">
        <v>20</v>
      </c>
      <c r="Y42" s="9"/>
      <c r="Z42" s="9"/>
      <c r="AA42" s="9"/>
      <c r="AB42" s="9">
        <v>2</v>
      </c>
      <c r="AC42" s="9"/>
      <c r="AD42" s="9"/>
      <c r="AE42" s="9"/>
      <c r="AF42" s="9"/>
      <c r="AG42" s="9">
        <v>20</v>
      </c>
      <c r="AH42" s="9"/>
      <c r="AI42" s="9"/>
      <c r="AJ42" s="9"/>
      <c r="AK42" s="9">
        <v>20</v>
      </c>
      <c r="AL42" s="9"/>
      <c r="AM42" s="9"/>
      <c r="AN42" s="9"/>
      <c r="AO42" s="9">
        <v>20</v>
      </c>
      <c r="AP42" s="9"/>
      <c r="AQ42" s="9"/>
      <c r="AR42" s="9"/>
      <c r="AS42" s="9"/>
      <c r="AT42" s="9">
        <v>20</v>
      </c>
      <c r="AU42" s="9"/>
      <c r="AV42" s="9"/>
      <c r="AW42" s="9"/>
      <c r="AX42" s="9">
        <v>20</v>
      </c>
      <c r="AY42" s="9"/>
      <c r="AZ42" s="9"/>
      <c r="BA42" s="9"/>
      <c r="BB42" s="9"/>
      <c r="BC42" s="9">
        <f t="shared" si="5"/>
        <v>202</v>
      </c>
      <c r="BD42" s="21">
        <f>+BC42/(BC86+BC87)</f>
        <v>0.01299486638446792</v>
      </c>
      <c r="BE42" s="21">
        <f>+BC42/BC17</f>
        <v>0.01307125256248319</v>
      </c>
    </row>
    <row r="43" spans="1:57" ht="12.75">
      <c r="A43" s="5"/>
      <c r="B43" s="12" t="s">
        <v>22</v>
      </c>
      <c r="C43" s="9">
        <v>40</v>
      </c>
      <c r="D43" s="9"/>
      <c r="E43" s="9"/>
      <c r="F43" s="9"/>
      <c r="G43" s="9"/>
      <c r="H43" s="9">
        <v>40</v>
      </c>
      <c r="I43" s="9"/>
      <c r="J43" s="9"/>
      <c r="K43" s="9"/>
      <c r="L43" s="9">
        <v>40</v>
      </c>
      <c r="M43" s="9"/>
      <c r="N43" s="9"/>
      <c r="O43" s="9"/>
      <c r="P43" s="9">
        <v>40</v>
      </c>
      <c r="Q43" s="9"/>
      <c r="R43" s="9"/>
      <c r="S43" s="9"/>
      <c r="T43" s="9">
        <v>40</v>
      </c>
      <c r="U43" s="9"/>
      <c r="V43" s="9"/>
      <c r="W43" s="9"/>
      <c r="X43" s="9"/>
      <c r="Y43" s="9">
        <v>40</v>
      </c>
      <c r="Z43" s="9"/>
      <c r="AA43" s="9"/>
      <c r="AB43" s="9"/>
      <c r="AC43" s="9">
        <v>40</v>
      </c>
      <c r="AD43" s="9"/>
      <c r="AE43" s="9"/>
      <c r="AF43" s="9"/>
      <c r="AG43" s="9"/>
      <c r="AH43" s="9">
        <v>40</v>
      </c>
      <c r="AI43" s="9"/>
      <c r="AJ43" s="9"/>
      <c r="AK43" s="9"/>
      <c r="AL43" s="9">
        <v>40</v>
      </c>
      <c r="AM43" s="9"/>
      <c r="AN43" s="9"/>
      <c r="AO43" s="9"/>
      <c r="AP43" s="9">
        <v>40</v>
      </c>
      <c r="AQ43" s="9"/>
      <c r="AR43" s="9"/>
      <c r="AS43" s="9"/>
      <c r="AT43" s="9"/>
      <c r="AU43" s="9">
        <v>40</v>
      </c>
      <c r="AV43" s="9"/>
      <c r="AW43" s="9"/>
      <c r="AX43" s="9"/>
      <c r="AY43" s="9">
        <v>40</v>
      </c>
      <c r="AZ43" s="9"/>
      <c r="BA43" s="9"/>
      <c r="BB43" s="9"/>
      <c r="BC43" s="9">
        <f t="shared" si="5"/>
        <v>480</v>
      </c>
      <c r="BD43" s="21">
        <f>+BC43/(BC86+BC87)</f>
        <v>0.030878890418537634</v>
      </c>
      <c r="BE43" s="21">
        <f>+BC43/BC17</f>
        <v>0.031060402128672927</v>
      </c>
    </row>
    <row r="44" spans="1:57" ht="12.75">
      <c r="A44" s="5"/>
      <c r="B44" s="12" t="s">
        <v>23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>
        <f t="shared" si="5"/>
        <v>0</v>
      </c>
      <c r="BD44" s="21">
        <f>+BC44/(BC86+BC87)</f>
        <v>0</v>
      </c>
      <c r="BE44" s="21">
        <f>+BC44/BC17</f>
        <v>0</v>
      </c>
    </row>
    <row r="45" spans="1:57" ht="12.75">
      <c r="A45" s="5"/>
      <c r="B45" s="12" t="s">
        <v>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>
        <f t="shared" si="5"/>
        <v>0</v>
      </c>
      <c r="BD45" s="21">
        <f>+BC45/(BC86+BC87)</f>
        <v>0</v>
      </c>
      <c r="BE45" s="21">
        <f>+BC45/BC17</f>
        <v>0</v>
      </c>
    </row>
    <row r="46" spans="1:57" ht="12.75">
      <c r="A46" s="5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21"/>
      <c r="BE46" s="21"/>
    </row>
    <row r="47" spans="1:57" ht="12.75">
      <c r="A47" s="5" t="s">
        <v>20</v>
      </c>
      <c r="B47" s="12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>
        <v>500</v>
      </c>
      <c r="AY47" s="9"/>
      <c r="AZ47" s="9"/>
      <c r="BA47" s="9"/>
      <c r="BB47" s="9"/>
      <c r="BC47" s="9">
        <f aca="true" t="shared" si="6" ref="BC47:BC52">SUM(C47:BB47)</f>
        <v>500</v>
      </c>
      <c r="BD47" s="21">
        <f>+BC47/(BC86+BC87)</f>
        <v>0.03216551085264337</v>
      </c>
      <c r="BE47" s="21">
        <f>+BC47/BC17</f>
        <v>0.03235458555070097</v>
      </c>
    </row>
    <row r="48" spans="1:57" ht="12.75">
      <c r="A48" s="5"/>
      <c r="B48" s="12" t="s">
        <v>25</v>
      </c>
      <c r="C48" s="9">
        <v>20</v>
      </c>
      <c r="D48" s="9">
        <v>20</v>
      </c>
      <c r="E48" s="9">
        <v>20</v>
      </c>
      <c r="F48" s="9">
        <v>20</v>
      </c>
      <c r="G48" s="9">
        <v>20</v>
      </c>
      <c r="H48" s="9">
        <v>20</v>
      </c>
      <c r="I48" s="9">
        <v>20</v>
      </c>
      <c r="J48" s="9">
        <v>20</v>
      </c>
      <c r="K48" s="9">
        <v>20</v>
      </c>
      <c r="L48" s="9">
        <v>20</v>
      </c>
      <c r="M48" s="9">
        <v>20</v>
      </c>
      <c r="N48" s="9">
        <v>20</v>
      </c>
      <c r="O48" s="9">
        <v>20</v>
      </c>
      <c r="P48" s="9">
        <v>20</v>
      </c>
      <c r="Q48" s="9">
        <v>20</v>
      </c>
      <c r="R48" s="9">
        <v>20</v>
      </c>
      <c r="S48" s="9">
        <v>20</v>
      </c>
      <c r="T48" s="9">
        <v>20</v>
      </c>
      <c r="U48" s="9">
        <v>20</v>
      </c>
      <c r="V48" s="9">
        <v>20</v>
      </c>
      <c r="W48" s="9">
        <v>20</v>
      </c>
      <c r="X48" s="9">
        <v>20</v>
      </c>
      <c r="Y48" s="9">
        <v>20</v>
      </c>
      <c r="Z48" s="9">
        <v>20</v>
      </c>
      <c r="AA48" s="9">
        <v>20</v>
      </c>
      <c r="AB48" s="9">
        <v>20</v>
      </c>
      <c r="AC48" s="9">
        <v>20</v>
      </c>
      <c r="AD48" s="9">
        <v>20</v>
      </c>
      <c r="AE48" s="9">
        <v>20</v>
      </c>
      <c r="AF48" s="9">
        <v>20</v>
      </c>
      <c r="AG48" s="9">
        <v>20</v>
      </c>
      <c r="AH48" s="9">
        <v>20</v>
      </c>
      <c r="AI48" s="9">
        <v>20</v>
      </c>
      <c r="AJ48" s="9">
        <v>20</v>
      </c>
      <c r="AK48" s="9">
        <v>20</v>
      </c>
      <c r="AL48" s="9">
        <v>20</v>
      </c>
      <c r="AM48" s="9">
        <v>20</v>
      </c>
      <c r="AN48" s="9">
        <v>20</v>
      </c>
      <c r="AO48" s="9">
        <v>20</v>
      </c>
      <c r="AP48" s="9">
        <v>20</v>
      </c>
      <c r="AQ48" s="9">
        <v>20</v>
      </c>
      <c r="AR48" s="9">
        <v>20</v>
      </c>
      <c r="AS48" s="9">
        <v>20</v>
      </c>
      <c r="AT48" s="9">
        <v>20</v>
      </c>
      <c r="AU48" s="9">
        <v>20</v>
      </c>
      <c r="AV48" s="9">
        <v>20</v>
      </c>
      <c r="AW48" s="9">
        <v>20</v>
      </c>
      <c r="AX48" s="9">
        <v>20</v>
      </c>
      <c r="AY48" s="9">
        <v>20</v>
      </c>
      <c r="AZ48" s="9">
        <v>20</v>
      </c>
      <c r="BA48" s="9">
        <v>20</v>
      </c>
      <c r="BB48" s="9">
        <v>20</v>
      </c>
      <c r="BC48" s="9">
        <f t="shared" si="6"/>
        <v>1040</v>
      </c>
      <c r="BD48" s="21">
        <f>+BC48/(BC86+BC87)</f>
        <v>0.06690426257349821</v>
      </c>
      <c r="BE48" s="21">
        <f>+BC48/BC17</f>
        <v>0.06729753794545801</v>
      </c>
    </row>
    <row r="49" spans="1:57" ht="12.75">
      <c r="A49" s="5"/>
      <c r="B49" s="12" t="s">
        <v>26</v>
      </c>
      <c r="C49" s="9"/>
      <c r="D49" s="9"/>
      <c r="E49" s="9"/>
      <c r="F49" s="9"/>
      <c r="G49" s="9"/>
      <c r="H49" s="9"/>
      <c r="I49" s="9">
        <v>30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30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v>30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>
        <v>30</v>
      </c>
      <c r="AW49" s="9"/>
      <c r="AX49" s="9"/>
      <c r="AY49" s="9"/>
      <c r="AZ49" s="9"/>
      <c r="BA49" s="9"/>
      <c r="BB49" s="9"/>
      <c r="BC49" s="9">
        <f t="shared" si="6"/>
        <v>120</v>
      </c>
      <c r="BD49" s="21">
        <f>+BC49/(BC86+BC87)</f>
        <v>0.0077197226046344086</v>
      </c>
      <c r="BE49" s="21">
        <f>+BC49/BC17</f>
        <v>0.007765100532168232</v>
      </c>
    </row>
    <row r="50" spans="1:57" ht="12.75">
      <c r="A50" s="5"/>
      <c r="B50" s="12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>
        <v>65</v>
      </c>
      <c r="AU50" s="9"/>
      <c r="AV50" s="9"/>
      <c r="AW50" s="9"/>
      <c r="AX50" s="9"/>
      <c r="AY50" s="9"/>
      <c r="AZ50" s="9"/>
      <c r="BA50" s="9"/>
      <c r="BB50" s="9"/>
      <c r="BC50" s="9">
        <f t="shared" si="6"/>
        <v>65</v>
      </c>
      <c r="BD50" s="21">
        <f>+BC50/(BC86+BC87)</f>
        <v>0.004181516410843638</v>
      </c>
      <c r="BE50" s="21">
        <f>+BC50/BC17</f>
        <v>0.0042060961215911255</v>
      </c>
    </row>
    <row r="51" spans="1:57" ht="12.75">
      <c r="A51" s="5"/>
      <c r="B51" s="12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>
        <f t="shared" si="6"/>
        <v>0</v>
      </c>
      <c r="BD51" s="21">
        <f>+BC51/(BC86+BC87)</f>
        <v>0</v>
      </c>
      <c r="BE51" s="21">
        <f>+BC51/BC17</f>
        <v>0</v>
      </c>
    </row>
    <row r="52" spans="1:57" ht="12.75">
      <c r="A52" s="5"/>
      <c r="B52" s="12" t="s">
        <v>29</v>
      </c>
      <c r="C52" s="9">
        <v>1.25</v>
      </c>
      <c r="D52" s="9">
        <v>1.25</v>
      </c>
      <c r="E52" s="9">
        <v>1.25</v>
      </c>
      <c r="F52" s="9">
        <v>1.25</v>
      </c>
      <c r="G52" s="9">
        <v>1.25</v>
      </c>
      <c r="H52" s="9">
        <v>1.25</v>
      </c>
      <c r="I52" s="9">
        <v>1.25</v>
      </c>
      <c r="J52" s="9">
        <v>1.25</v>
      </c>
      <c r="K52" s="9">
        <v>1.25</v>
      </c>
      <c r="L52" s="9">
        <v>1.25</v>
      </c>
      <c r="M52" s="9">
        <v>1.25</v>
      </c>
      <c r="N52" s="9">
        <v>1.25</v>
      </c>
      <c r="O52" s="9">
        <v>1.25</v>
      </c>
      <c r="P52" s="9">
        <v>1.25</v>
      </c>
      <c r="Q52" s="9">
        <v>1.25</v>
      </c>
      <c r="R52" s="9">
        <v>1.25</v>
      </c>
      <c r="S52" s="9">
        <v>1.25</v>
      </c>
      <c r="T52" s="9">
        <v>1.25</v>
      </c>
      <c r="U52" s="9">
        <v>1.25</v>
      </c>
      <c r="V52" s="9">
        <v>1.25</v>
      </c>
      <c r="W52" s="9">
        <v>1.25</v>
      </c>
      <c r="X52" s="9">
        <v>1.25</v>
      </c>
      <c r="Y52" s="9">
        <v>1.25</v>
      </c>
      <c r="Z52" s="9">
        <v>1.25</v>
      </c>
      <c r="AA52" s="9">
        <v>1.25</v>
      </c>
      <c r="AB52" s="9">
        <v>1.25</v>
      </c>
      <c r="AC52" s="9">
        <v>1.25</v>
      </c>
      <c r="AD52" s="9">
        <v>1.25</v>
      </c>
      <c r="AE52" s="9">
        <v>1.25</v>
      </c>
      <c r="AF52" s="9">
        <v>1.25</v>
      </c>
      <c r="AG52" s="9">
        <v>1.25</v>
      </c>
      <c r="AH52" s="9">
        <v>1.25</v>
      </c>
      <c r="AI52" s="9">
        <v>1.25</v>
      </c>
      <c r="AJ52" s="9">
        <v>1.25</v>
      </c>
      <c r="AK52" s="9">
        <v>1.25</v>
      </c>
      <c r="AL52" s="9">
        <v>1.25</v>
      </c>
      <c r="AM52" s="9">
        <v>1.25</v>
      </c>
      <c r="AN52" s="9">
        <v>1.25</v>
      </c>
      <c r="AO52" s="9">
        <v>1.25</v>
      </c>
      <c r="AP52" s="9">
        <v>1.25</v>
      </c>
      <c r="AQ52" s="9">
        <v>1.25</v>
      </c>
      <c r="AR52" s="9">
        <v>1.25</v>
      </c>
      <c r="AS52" s="9">
        <v>1.25</v>
      </c>
      <c r="AT52" s="9">
        <v>1.25</v>
      </c>
      <c r="AU52" s="9">
        <v>1.25</v>
      </c>
      <c r="AV52" s="9">
        <v>1.25</v>
      </c>
      <c r="AW52" s="9">
        <v>1.25</v>
      </c>
      <c r="AX52" s="9">
        <v>1.25</v>
      </c>
      <c r="AY52" s="9">
        <v>1.25</v>
      </c>
      <c r="AZ52" s="9">
        <v>1.25</v>
      </c>
      <c r="BA52" s="9">
        <v>1.25</v>
      </c>
      <c r="BB52" s="9">
        <v>1.25</v>
      </c>
      <c r="BC52" s="9">
        <f t="shared" si="6"/>
        <v>65</v>
      </c>
      <c r="BD52" s="21">
        <f>+BC52/(BC86+BC87)</f>
        <v>0.004181516410843638</v>
      </c>
      <c r="BE52" s="21">
        <f>+BC52/BC17</f>
        <v>0.0042060961215911255</v>
      </c>
    </row>
    <row r="53" spans="1:57" ht="12.75">
      <c r="A53" s="5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1"/>
      <c r="BE53" s="21"/>
    </row>
    <row r="54" spans="1:57" ht="12.75">
      <c r="A54" s="5" t="s">
        <v>78</v>
      </c>
      <c r="B54" s="12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>
        <f>SUM(C54:BB54)</f>
        <v>0</v>
      </c>
      <c r="BD54" s="21">
        <f>+BC54/(BC86+BC87)</f>
        <v>0</v>
      </c>
      <c r="BE54" s="21">
        <f>+BC54/BC17</f>
        <v>0</v>
      </c>
    </row>
    <row r="55" spans="1:57" ht="12.75">
      <c r="A55" s="5"/>
      <c r="B55" s="12" t="s">
        <v>79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>
        <f>SUM(C55:BB55)</f>
        <v>0</v>
      </c>
      <c r="BD55" s="21">
        <f>+BC55/(BC86+BC87)</f>
        <v>0</v>
      </c>
      <c r="BE55" s="21">
        <f>+BC55/BC17</f>
        <v>0</v>
      </c>
    </row>
    <row r="56" spans="1:57" ht="12.75">
      <c r="A56" s="5"/>
      <c r="B56" s="12" t="s">
        <v>80</v>
      </c>
      <c r="C56" s="9"/>
      <c r="D56" s="9"/>
      <c r="E56" s="9">
        <v>20</v>
      </c>
      <c r="F56" s="9"/>
      <c r="G56" s="9"/>
      <c r="H56" s="9"/>
      <c r="I56" s="9">
        <v>20</v>
      </c>
      <c r="J56" s="9"/>
      <c r="K56" s="9"/>
      <c r="L56" s="9"/>
      <c r="M56" s="9">
        <v>20</v>
      </c>
      <c r="N56" s="9"/>
      <c r="O56" s="9"/>
      <c r="P56" s="9"/>
      <c r="Q56" s="9"/>
      <c r="R56" s="9">
        <v>20</v>
      </c>
      <c r="S56" s="9"/>
      <c r="T56" s="9"/>
      <c r="U56" s="9"/>
      <c r="V56" s="9">
        <v>20</v>
      </c>
      <c r="W56" s="9"/>
      <c r="X56" s="9"/>
      <c r="Y56" s="9"/>
      <c r="Z56" s="9">
        <v>20</v>
      </c>
      <c r="AA56" s="9"/>
      <c r="AB56" s="9"/>
      <c r="AC56" s="9"/>
      <c r="AD56" s="9"/>
      <c r="AE56" s="9">
        <v>20</v>
      </c>
      <c r="AF56" s="9"/>
      <c r="AG56" s="9"/>
      <c r="AH56" s="9"/>
      <c r="AI56" s="9">
        <v>20</v>
      </c>
      <c r="AJ56" s="9"/>
      <c r="AK56" s="9"/>
      <c r="AL56" s="9"/>
      <c r="AM56" s="9">
        <v>20</v>
      </c>
      <c r="AN56" s="9"/>
      <c r="AO56" s="9"/>
      <c r="AP56" s="9"/>
      <c r="AQ56" s="9"/>
      <c r="AR56" s="9">
        <v>20</v>
      </c>
      <c r="AS56" s="9"/>
      <c r="AT56" s="9"/>
      <c r="AU56" s="9"/>
      <c r="AV56" s="9">
        <v>20</v>
      </c>
      <c r="AW56" s="9"/>
      <c r="AX56" s="9"/>
      <c r="AY56" s="9"/>
      <c r="AZ56" s="9">
        <v>20</v>
      </c>
      <c r="BA56" s="9"/>
      <c r="BB56" s="9"/>
      <c r="BC56" s="9">
        <f>SUM(C56:BB56)</f>
        <v>240</v>
      </c>
      <c r="BD56" s="21">
        <f>+BC56/(BC86+BC87)</f>
        <v>0.015439445209268817</v>
      </c>
      <c r="BE56" s="21">
        <f>+BC56/BC17</f>
        <v>0.015530201064336464</v>
      </c>
    </row>
    <row r="57" spans="1:57" ht="12.75">
      <c r="A57" s="5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1"/>
      <c r="BE57" s="21"/>
    </row>
    <row r="58" spans="1:57" ht="12.75">
      <c r="A58" s="5" t="s">
        <v>73</v>
      </c>
      <c r="B58" s="12" t="s">
        <v>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>
        <f>SUM(C58:BB58)</f>
        <v>0</v>
      </c>
      <c r="BD58" s="21">
        <f>+BC58/(BC86+BC87)</f>
        <v>0</v>
      </c>
      <c r="BE58" s="21">
        <f>+BC58/BC17</f>
        <v>0</v>
      </c>
    </row>
    <row r="59" spans="1:57" ht="12.75">
      <c r="A59" s="5"/>
      <c r="B59" s="12" t="s">
        <v>75</v>
      </c>
      <c r="C59" s="9">
        <v>180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180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180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>
        <v>180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>
        <f>SUM(C59:BB59)</f>
        <v>720</v>
      </c>
      <c r="BD59" s="21">
        <f>+BC59/(BC86+BC87)</f>
        <v>0.04631833562780645</v>
      </c>
      <c r="BE59" s="21">
        <f>+BC59/BC17</f>
        <v>0.046590603193009394</v>
      </c>
    </row>
    <row r="60" spans="1:57" ht="12.75">
      <c r="A60" s="5"/>
      <c r="B60" s="12" t="s">
        <v>76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>
        <f>SUM(C60:BB60)</f>
        <v>0</v>
      </c>
      <c r="BD60" s="21">
        <f>+BC60/(BC86+BC87)</f>
        <v>0</v>
      </c>
      <c r="BE60" s="21">
        <f>+BC60/BC17</f>
        <v>0</v>
      </c>
    </row>
    <row r="61" spans="1:57" ht="12.75">
      <c r="A61" s="5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1"/>
      <c r="BE61" s="21"/>
    </row>
    <row r="62" spans="1:57" ht="12.75">
      <c r="A62" s="5" t="s">
        <v>54</v>
      </c>
      <c r="B62" s="12" t="s">
        <v>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>
        <f>SUM(C62:BB62)</f>
        <v>0</v>
      </c>
      <c r="BD62" s="21">
        <f>+BC62/(BC86+BC87)</f>
        <v>0</v>
      </c>
      <c r="BE62" s="21">
        <f>+BC62/BC17</f>
        <v>0</v>
      </c>
    </row>
    <row r="63" spans="1:57" ht="12.75">
      <c r="A63" s="5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21"/>
      <c r="BE63" s="21"/>
    </row>
    <row r="64" spans="3:5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D64" s="19"/>
      <c r="BE64" s="21"/>
    </row>
    <row r="65" spans="1:57" ht="12.7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19"/>
      <c r="BE65" s="21"/>
    </row>
    <row r="66" spans="3:5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19"/>
      <c r="BE66" s="21"/>
    </row>
    <row r="67" spans="1:57" ht="18">
      <c r="A67" s="14" t="s">
        <v>56</v>
      </c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9"/>
      <c r="BE67" s="21"/>
    </row>
    <row r="68" spans="1:57" ht="12.75">
      <c r="A68" s="6" t="s">
        <v>39</v>
      </c>
      <c r="B68" s="13" t="s">
        <v>40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>
        <f>SUM(C68:BB68)</f>
        <v>0</v>
      </c>
      <c r="BD68" s="21">
        <f>+BC68/(BC86+BC87)</f>
        <v>0</v>
      </c>
      <c r="BE68" s="21">
        <f>+BC68/BC17</f>
        <v>0</v>
      </c>
    </row>
    <row r="69" spans="1:57" ht="12.75">
      <c r="A69" s="6"/>
      <c r="B69" s="13" t="s">
        <v>41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>
        <f>SUM(C69:BB69)</f>
        <v>0</v>
      </c>
      <c r="BD69" s="21">
        <f>+BC69/(BC86+BC87)</f>
        <v>0</v>
      </c>
      <c r="BE69" s="21">
        <f>+BC69/BC17</f>
        <v>0</v>
      </c>
    </row>
    <row r="70" spans="1:57" ht="12.75">
      <c r="A70" s="6"/>
      <c r="B70" s="13" t="s">
        <v>42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>
        <f>SUM(C70:BB70)</f>
        <v>0</v>
      </c>
      <c r="BD70" s="21">
        <f>+BC70/(BC86+BC87)</f>
        <v>0</v>
      </c>
      <c r="BE70" s="21">
        <f>+BC70/BC17</f>
        <v>0</v>
      </c>
    </row>
    <row r="71" spans="1:57" ht="12.75">
      <c r="A71" s="6"/>
      <c r="B71" s="1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>
        <f>SUM(C71:BB71)</f>
        <v>0</v>
      </c>
      <c r="BD71" s="21">
        <f>+BC71/(BC86+BC87)</f>
        <v>0</v>
      </c>
      <c r="BE71" s="21">
        <f>+BC71/BC17</f>
        <v>0</v>
      </c>
    </row>
    <row r="72" spans="1:57" ht="12.75">
      <c r="A72" s="6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1"/>
      <c r="BE72" s="21"/>
    </row>
    <row r="73" spans="1:57" ht="12.75">
      <c r="A73" s="6" t="s">
        <v>30</v>
      </c>
      <c r="B73" s="13" t="s">
        <v>32</v>
      </c>
      <c r="C73" s="9">
        <v>15</v>
      </c>
      <c r="D73" s="9"/>
      <c r="E73" s="9">
        <v>15</v>
      </c>
      <c r="F73" s="9"/>
      <c r="G73" s="9">
        <v>15</v>
      </c>
      <c r="H73" s="9"/>
      <c r="I73" s="9">
        <v>15</v>
      </c>
      <c r="J73" s="9"/>
      <c r="K73" s="9">
        <v>15</v>
      </c>
      <c r="L73" s="9"/>
      <c r="M73" s="9">
        <v>15</v>
      </c>
      <c r="N73" s="9"/>
      <c r="O73" s="9">
        <v>15</v>
      </c>
      <c r="P73" s="9"/>
      <c r="Q73" s="9">
        <v>15</v>
      </c>
      <c r="R73" s="9"/>
      <c r="S73" s="9">
        <v>15</v>
      </c>
      <c r="T73" s="9"/>
      <c r="U73" s="9">
        <v>15</v>
      </c>
      <c r="V73" s="9"/>
      <c r="W73" s="9">
        <v>15</v>
      </c>
      <c r="X73" s="9"/>
      <c r="Y73" s="9">
        <v>15</v>
      </c>
      <c r="Z73" s="9"/>
      <c r="AA73" s="9">
        <v>15</v>
      </c>
      <c r="AB73" s="9"/>
      <c r="AC73" s="9">
        <v>15</v>
      </c>
      <c r="AD73" s="9"/>
      <c r="AE73" s="9">
        <v>15</v>
      </c>
      <c r="AF73" s="9"/>
      <c r="AG73" s="9">
        <v>15</v>
      </c>
      <c r="AH73" s="9"/>
      <c r="AI73" s="9">
        <v>15</v>
      </c>
      <c r="AJ73" s="9"/>
      <c r="AK73" s="9">
        <v>15</v>
      </c>
      <c r="AL73" s="9"/>
      <c r="AM73" s="9">
        <v>15</v>
      </c>
      <c r="AN73" s="9"/>
      <c r="AO73" s="9">
        <v>15</v>
      </c>
      <c r="AP73" s="9"/>
      <c r="AQ73" s="9">
        <v>15</v>
      </c>
      <c r="AR73" s="9"/>
      <c r="AS73" s="9">
        <v>15</v>
      </c>
      <c r="AT73" s="9"/>
      <c r="AU73" s="9">
        <v>15</v>
      </c>
      <c r="AV73" s="9"/>
      <c r="AW73" s="9">
        <v>15</v>
      </c>
      <c r="AX73" s="9"/>
      <c r="AY73" s="9">
        <v>15</v>
      </c>
      <c r="AZ73" s="9"/>
      <c r="BA73" s="9">
        <v>15</v>
      </c>
      <c r="BB73" s="9"/>
      <c r="BC73" s="9">
        <f>SUM(C73:BB73)</f>
        <v>390</v>
      </c>
      <c r="BD73" s="21">
        <f>+BC73/(BC86+BC87)</f>
        <v>0.025089098465061827</v>
      </c>
      <c r="BE73" s="21">
        <f>+BC73/BC17</f>
        <v>0.025236576729546753</v>
      </c>
    </row>
    <row r="74" spans="1:57" ht="12.75">
      <c r="A74" s="6"/>
      <c r="B74" s="13" t="s">
        <v>47</v>
      </c>
      <c r="C74" s="9">
        <v>15</v>
      </c>
      <c r="D74" s="9"/>
      <c r="E74" s="9"/>
      <c r="F74" s="9"/>
      <c r="G74" s="9"/>
      <c r="H74" s="9"/>
      <c r="I74" s="9"/>
      <c r="J74" s="9"/>
      <c r="K74" s="9">
        <v>15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>
        <v>15</v>
      </c>
      <c r="X74" s="9"/>
      <c r="Y74" s="9"/>
      <c r="Z74" s="9"/>
      <c r="AA74" s="9"/>
      <c r="AB74" s="9"/>
      <c r="AC74" s="9"/>
      <c r="AD74" s="9"/>
      <c r="AE74" s="9">
        <v>15</v>
      </c>
      <c r="AF74" s="9"/>
      <c r="AG74" s="9"/>
      <c r="AH74" s="9"/>
      <c r="AI74" s="9"/>
      <c r="AJ74" s="9"/>
      <c r="AK74" s="9"/>
      <c r="AL74" s="9"/>
      <c r="AM74" s="9">
        <v>15</v>
      </c>
      <c r="AN74" s="9"/>
      <c r="AO74" s="9"/>
      <c r="AP74" s="9"/>
      <c r="AQ74" s="9"/>
      <c r="AR74" s="9"/>
      <c r="AS74" s="9"/>
      <c r="AT74" s="9"/>
      <c r="AU74" s="9">
        <v>15</v>
      </c>
      <c r="AV74" s="9"/>
      <c r="AW74" s="9"/>
      <c r="AX74" s="9"/>
      <c r="AY74" s="9"/>
      <c r="AZ74" s="9"/>
      <c r="BA74" s="9"/>
      <c r="BB74" s="9"/>
      <c r="BC74" s="9">
        <f>SUM(C74:BB74)</f>
        <v>90</v>
      </c>
      <c r="BD74" s="21">
        <f>+BC74/(BC86+BC87)</f>
        <v>0.005789791953475806</v>
      </c>
      <c r="BE74" s="21">
        <f>+BC74/BC17</f>
        <v>0.005823825399126174</v>
      </c>
    </row>
    <row r="75" spans="1:57" ht="12.75">
      <c r="A75" s="6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21"/>
      <c r="BE75" s="21"/>
    </row>
    <row r="76" spans="1:57" ht="12.75">
      <c r="A76" s="6" t="s">
        <v>34</v>
      </c>
      <c r="B76" s="13" t="s">
        <v>35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>
        <f>SUM(C76:BB76)</f>
        <v>0</v>
      </c>
      <c r="BD76" s="21">
        <f>+BC76/(BC86+BC87)</f>
        <v>0</v>
      </c>
      <c r="BE76" s="21">
        <f>+BC76/BC17</f>
        <v>0</v>
      </c>
    </row>
    <row r="77" spans="1:57" ht="12.75">
      <c r="A77" s="6"/>
      <c r="B77" s="13" t="s">
        <v>36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>
        <f>SUM(C77:BB77)</f>
        <v>0</v>
      </c>
      <c r="BD77" s="21">
        <f>+BC77/(BC86+BC87)</f>
        <v>0</v>
      </c>
      <c r="BE77" s="21">
        <f>+BC77/BC17</f>
        <v>0</v>
      </c>
    </row>
    <row r="78" spans="1:57" ht="12.75">
      <c r="A78" s="6"/>
      <c r="B78" s="13" t="s">
        <v>37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>
        <f>SUM(C78:BB78)</f>
        <v>0</v>
      </c>
      <c r="BD78" s="21">
        <f>+BC78/(BC86+BC87)</f>
        <v>0</v>
      </c>
      <c r="BE78" s="21">
        <f>+BC78/BC17</f>
        <v>0</v>
      </c>
    </row>
    <row r="79" spans="1:57" ht="12.75">
      <c r="A79" s="6"/>
      <c r="B79" s="13" t="s">
        <v>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>
        <f>SUM(C79:BB79)</f>
        <v>0</v>
      </c>
      <c r="BD79" s="21">
        <f>+BC79/(BC86+BC87)</f>
        <v>0</v>
      </c>
      <c r="BE79" s="21">
        <f>+BC79/BC17</f>
        <v>0</v>
      </c>
    </row>
    <row r="80" spans="1:57" ht="12.75">
      <c r="A80" s="6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21"/>
      <c r="BE80" s="21"/>
    </row>
    <row r="81" spans="1:57" ht="12.75">
      <c r="A81" s="6" t="s">
        <v>48</v>
      </c>
      <c r="B81" s="13" t="s">
        <v>49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>
        <f>SUM(C81:BB81)</f>
        <v>0</v>
      </c>
      <c r="BD81" s="21">
        <f>+BC81/(BC86+BC87)</f>
        <v>0</v>
      </c>
      <c r="BE81" s="21">
        <f>+BC81/BC17</f>
        <v>0</v>
      </c>
    </row>
    <row r="82" spans="1:57" ht="12.75">
      <c r="A82" s="6"/>
      <c r="B82" s="13" t="s">
        <v>50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>
        <v>150</v>
      </c>
      <c r="AZ82" s="9"/>
      <c r="BA82" s="9"/>
      <c r="BB82" s="9"/>
      <c r="BC82" s="9">
        <f>SUM(C82:BB82)</f>
        <v>150</v>
      </c>
      <c r="BD82" s="21">
        <f>+BC82/(BC86+BC87)</f>
        <v>0.009649653255793011</v>
      </c>
      <c r="BE82" s="21">
        <f>+BC82/BC17</f>
        <v>0.00970637566521029</v>
      </c>
    </row>
    <row r="83" spans="1:57" ht="12.75">
      <c r="A83" s="6"/>
      <c r="B83" s="13" t="s">
        <v>51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>
        <f>SUM(C83:BB83)</f>
        <v>0</v>
      </c>
      <c r="BD83" s="21">
        <f>+BC83/(BC86+BC87)</f>
        <v>0</v>
      </c>
      <c r="BE83" s="21">
        <f>+BC83/BC17</f>
        <v>0</v>
      </c>
    </row>
    <row r="84" spans="55:57" ht="12.75">
      <c r="BC84" s="3"/>
      <c r="BD84" s="19"/>
      <c r="BE84" s="21"/>
    </row>
    <row r="85" spans="2:57" ht="12.75">
      <c r="B85" t="s">
        <v>64</v>
      </c>
      <c r="C85" s="3">
        <f aca="true" t="shared" si="7" ref="C85:AH85">+C17</f>
        <v>297.38</v>
      </c>
      <c r="D85" s="3">
        <f t="shared" si="7"/>
        <v>297.38</v>
      </c>
      <c r="E85" s="3">
        <f t="shared" si="7"/>
        <v>292.38</v>
      </c>
      <c r="F85" s="3">
        <f t="shared" si="7"/>
        <v>297.38</v>
      </c>
      <c r="G85" s="3">
        <f t="shared" si="7"/>
        <v>297.38</v>
      </c>
      <c r="H85" s="3">
        <f t="shared" si="7"/>
        <v>297.38</v>
      </c>
      <c r="I85" s="3">
        <f t="shared" si="7"/>
        <v>292.38</v>
      </c>
      <c r="J85" s="3">
        <f t="shared" si="7"/>
        <v>297.38</v>
      </c>
      <c r="K85" s="3">
        <f t="shared" si="7"/>
        <v>297.38</v>
      </c>
      <c r="L85" s="3">
        <f t="shared" si="7"/>
        <v>297.38</v>
      </c>
      <c r="M85" s="3">
        <f t="shared" si="7"/>
        <v>292.38</v>
      </c>
      <c r="N85" s="3">
        <f t="shared" si="7"/>
        <v>297.38</v>
      </c>
      <c r="O85" s="3">
        <f t="shared" si="7"/>
        <v>297.38</v>
      </c>
      <c r="P85" s="3">
        <f t="shared" si="7"/>
        <v>297.38</v>
      </c>
      <c r="Q85" s="3">
        <f t="shared" si="7"/>
        <v>292.38</v>
      </c>
      <c r="R85" s="3">
        <f t="shared" si="7"/>
        <v>297.38</v>
      </c>
      <c r="S85" s="3">
        <f t="shared" si="7"/>
        <v>297.38</v>
      </c>
      <c r="T85" s="3">
        <f t="shared" si="7"/>
        <v>297.38</v>
      </c>
      <c r="U85" s="3">
        <f t="shared" si="7"/>
        <v>297.38</v>
      </c>
      <c r="V85" s="3">
        <f t="shared" si="7"/>
        <v>297.38</v>
      </c>
      <c r="W85" s="3">
        <f t="shared" si="7"/>
        <v>292.38</v>
      </c>
      <c r="X85" s="3">
        <f t="shared" si="7"/>
        <v>297.38</v>
      </c>
      <c r="Y85" s="3">
        <f t="shared" si="7"/>
        <v>297.38</v>
      </c>
      <c r="Z85" s="3">
        <f t="shared" si="7"/>
        <v>297.38</v>
      </c>
      <c r="AA85" s="3">
        <f t="shared" si="7"/>
        <v>292.38</v>
      </c>
      <c r="AB85" s="3">
        <f t="shared" si="7"/>
        <v>297.38</v>
      </c>
      <c r="AC85" s="3">
        <f t="shared" si="7"/>
        <v>297.38</v>
      </c>
      <c r="AD85" s="3">
        <f t="shared" si="7"/>
        <v>297.38</v>
      </c>
      <c r="AE85" s="3">
        <f t="shared" si="7"/>
        <v>292.38</v>
      </c>
      <c r="AF85" s="3">
        <f t="shared" si="7"/>
        <v>297.38</v>
      </c>
      <c r="AG85" s="3">
        <f t="shared" si="7"/>
        <v>297.38</v>
      </c>
      <c r="AH85" s="3">
        <f t="shared" si="7"/>
        <v>297.38</v>
      </c>
      <c r="AI85" s="3">
        <f aca="true" t="shared" si="8" ref="AI85:BB85">+AI17</f>
        <v>292.38</v>
      </c>
      <c r="AJ85" s="3">
        <f t="shared" si="8"/>
        <v>297.38</v>
      </c>
      <c r="AK85" s="3">
        <f t="shared" si="8"/>
        <v>297.38</v>
      </c>
      <c r="AL85" s="3">
        <f t="shared" si="8"/>
        <v>297.38</v>
      </c>
      <c r="AM85" s="3">
        <f t="shared" si="8"/>
        <v>297.38</v>
      </c>
      <c r="AN85" s="3">
        <f t="shared" si="8"/>
        <v>297.38</v>
      </c>
      <c r="AO85" s="3">
        <f t="shared" si="8"/>
        <v>342.38</v>
      </c>
      <c r="AP85" s="3">
        <f t="shared" si="8"/>
        <v>297.38</v>
      </c>
      <c r="AQ85" s="3">
        <f t="shared" si="8"/>
        <v>297.38</v>
      </c>
      <c r="AR85" s="3">
        <f t="shared" si="8"/>
        <v>297.38</v>
      </c>
      <c r="AS85" s="3">
        <f t="shared" si="8"/>
        <v>292.38</v>
      </c>
      <c r="AT85" s="3">
        <f t="shared" si="8"/>
        <v>297.38</v>
      </c>
      <c r="AU85" s="3">
        <f t="shared" si="8"/>
        <v>297.38</v>
      </c>
      <c r="AV85" s="3">
        <f t="shared" si="8"/>
        <v>297.38</v>
      </c>
      <c r="AW85" s="3">
        <f t="shared" si="8"/>
        <v>292.38</v>
      </c>
      <c r="AX85" s="3">
        <f t="shared" si="8"/>
        <v>297.38</v>
      </c>
      <c r="AY85" s="3">
        <f t="shared" si="8"/>
        <v>297.38</v>
      </c>
      <c r="AZ85" s="3">
        <f t="shared" si="8"/>
        <v>297.38</v>
      </c>
      <c r="BA85" s="3">
        <f t="shared" si="8"/>
        <v>292.38</v>
      </c>
      <c r="BB85" s="3">
        <f t="shared" si="8"/>
        <v>297.38</v>
      </c>
      <c r="BC85" s="9">
        <f>SUM(C85:BB85)</f>
        <v>15453.759999999982</v>
      </c>
      <c r="BD85" s="21"/>
      <c r="BE85" s="21">
        <f>+BC85/BC17</f>
        <v>1</v>
      </c>
    </row>
    <row r="86" spans="2:57" ht="12.75">
      <c r="B86" t="s">
        <v>65</v>
      </c>
      <c r="C86" s="3">
        <f aca="true" t="shared" si="9" ref="C86:AH86">SUM(C21:C65)</f>
        <v>281.25</v>
      </c>
      <c r="D86" s="3">
        <f t="shared" si="9"/>
        <v>341.25</v>
      </c>
      <c r="E86" s="3">
        <f t="shared" si="9"/>
        <v>81.25</v>
      </c>
      <c r="F86" s="3">
        <f t="shared" si="9"/>
        <v>133.55</v>
      </c>
      <c r="G86" s="3">
        <f t="shared" si="9"/>
        <v>581.25</v>
      </c>
      <c r="H86" s="3">
        <f t="shared" si="9"/>
        <v>101.25</v>
      </c>
      <c r="I86" s="3">
        <f t="shared" si="9"/>
        <v>441.25</v>
      </c>
      <c r="J86" s="3">
        <f t="shared" si="9"/>
        <v>133.55</v>
      </c>
      <c r="K86" s="3">
        <f t="shared" si="9"/>
        <v>581.25</v>
      </c>
      <c r="L86" s="3">
        <f t="shared" si="9"/>
        <v>101.25</v>
      </c>
      <c r="M86" s="3">
        <f t="shared" si="9"/>
        <v>331.25</v>
      </c>
      <c r="N86" s="3">
        <f t="shared" si="9"/>
        <v>163.55</v>
      </c>
      <c r="O86" s="3">
        <f t="shared" si="9"/>
        <v>581.25</v>
      </c>
      <c r="P86" s="3">
        <f t="shared" si="9"/>
        <v>281.25</v>
      </c>
      <c r="Q86" s="3">
        <f t="shared" si="9"/>
        <v>261.25</v>
      </c>
      <c r="R86" s="3">
        <f t="shared" si="9"/>
        <v>111.25</v>
      </c>
      <c r="S86" s="3">
        <f t="shared" si="9"/>
        <v>133.55</v>
      </c>
      <c r="T86" s="3">
        <f t="shared" si="9"/>
        <v>621.25</v>
      </c>
      <c r="U86" s="3">
        <f t="shared" si="9"/>
        <v>91.25</v>
      </c>
      <c r="V86" s="3">
        <f t="shared" si="9"/>
        <v>281.25</v>
      </c>
      <c r="W86" s="3">
        <f t="shared" si="9"/>
        <v>163.55</v>
      </c>
      <c r="X86" s="3">
        <f t="shared" si="9"/>
        <v>581.25</v>
      </c>
      <c r="Y86" s="3">
        <f t="shared" si="9"/>
        <v>101.25</v>
      </c>
      <c r="Z86" s="3">
        <f t="shared" si="9"/>
        <v>281.25</v>
      </c>
      <c r="AA86" s="3">
        <f t="shared" si="9"/>
        <v>133.55</v>
      </c>
      <c r="AB86" s="3">
        <f t="shared" si="9"/>
        <v>593.25</v>
      </c>
      <c r="AC86" s="3">
        <f t="shared" si="9"/>
        <v>281.25</v>
      </c>
      <c r="AD86" s="3">
        <f t="shared" si="9"/>
        <v>286.25</v>
      </c>
      <c r="AE86" s="3">
        <f t="shared" si="9"/>
        <v>81.25</v>
      </c>
      <c r="AF86" s="3">
        <f t="shared" si="9"/>
        <v>163.55</v>
      </c>
      <c r="AG86" s="3">
        <f t="shared" si="9"/>
        <v>581.25</v>
      </c>
      <c r="AH86" s="3">
        <f t="shared" si="9"/>
        <v>101.25</v>
      </c>
      <c r="AI86" s="3">
        <f aca="true" t="shared" si="10" ref="AI86:BB86">SUM(AI21:AI65)</f>
        <v>361.25</v>
      </c>
      <c r="AJ86" s="3">
        <f t="shared" si="10"/>
        <v>163.55</v>
      </c>
      <c r="AK86" s="3">
        <f t="shared" si="10"/>
        <v>581.25</v>
      </c>
      <c r="AL86" s="3">
        <f t="shared" si="10"/>
        <v>101.25</v>
      </c>
      <c r="AM86" s="3">
        <f t="shared" si="10"/>
        <v>281.25</v>
      </c>
      <c r="AN86" s="3">
        <f t="shared" si="10"/>
        <v>133.55</v>
      </c>
      <c r="AO86" s="3">
        <f t="shared" si="10"/>
        <v>611.25</v>
      </c>
      <c r="AP86" s="3">
        <f t="shared" si="10"/>
        <v>281.25</v>
      </c>
      <c r="AQ86" s="3">
        <f t="shared" si="10"/>
        <v>261.25</v>
      </c>
      <c r="AR86" s="3">
        <f t="shared" si="10"/>
        <v>81.25</v>
      </c>
      <c r="AS86" s="3">
        <f t="shared" si="10"/>
        <v>163.55</v>
      </c>
      <c r="AT86" s="3">
        <f t="shared" si="10"/>
        <v>646.25</v>
      </c>
      <c r="AU86" s="3">
        <f t="shared" si="10"/>
        <v>101.25</v>
      </c>
      <c r="AV86" s="3">
        <f t="shared" si="10"/>
        <v>311.25</v>
      </c>
      <c r="AW86" s="3">
        <f t="shared" si="10"/>
        <v>163.55</v>
      </c>
      <c r="AX86" s="3">
        <f t="shared" si="10"/>
        <v>1081.25</v>
      </c>
      <c r="AY86" s="3">
        <f t="shared" si="10"/>
        <v>101.25</v>
      </c>
      <c r="AZ86" s="3">
        <f t="shared" si="10"/>
        <v>281.25</v>
      </c>
      <c r="BA86" s="3">
        <f t="shared" si="10"/>
        <v>163.55</v>
      </c>
      <c r="BB86" s="3">
        <f t="shared" si="10"/>
        <v>61.25</v>
      </c>
      <c r="BC86" s="9">
        <f>SUM(C86:BB86)</f>
        <v>14914.599999999997</v>
      </c>
      <c r="BD86" s="21">
        <f>+BC86/(BC86+BC87)</f>
        <v>0.9594714563256693</v>
      </c>
      <c r="BE86" s="21">
        <f>+BC86/BC17</f>
        <v>0.965111403308969</v>
      </c>
    </row>
    <row r="87" spans="2:57" ht="12.75">
      <c r="B87" t="s">
        <v>66</v>
      </c>
      <c r="C87" s="3">
        <f aca="true" t="shared" si="11" ref="C87:AH87">SUM(C68:C83)</f>
        <v>30</v>
      </c>
      <c r="D87" s="3">
        <f t="shared" si="11"/>
        <v>0</v>
      </c>
      <c r="E87" s="3">
        <f t="shared" si="11"/>
        <v>15</v>
      </c>
      <c r="F87" s="3">
        <f t="shared" si="11"/>
        <v>0</v>
      </c>
      <c r="G87" s="3">
        <f t="shared" si="11"/>
        <v>15</v>
      </c>
      <c r="H87" s="3">
        <f t="shared" si="11"/>
        <v>0</v>
      </c>
      <c r="I87" s="3">
        <f t="shared" si="11"/>
        <v>15</v>
      </c>
      <c r="J87" s="3">
        <f t="shared" si="11"/>
        <v>0</v>
      </c>
      <c r="K87" s="3">
        <f t="shared" si="11"/>
        <v>30</v>
      </c>
      <c r="L87" s="3">
        <f t="shared" si="11"/>
        <v>0</v>
      </c>
      <c r="M87" s="3">
        <f t="shared" si="11"/>
        <v>15</v>
      </c>
      <c r="N87" s="3">
        <f t="shared" si="11"/>
        <v>0</v>
      </c>
      <c r="O87" s="3">
        <f t="shared" si="11"/>
        <v>15</v>
      </c>
      <c r="P87" s="3">
        <f t="shared" si="11"/>
        <v>0</v>
      </c>
      <c r="Q87" s="3">
        <f t="shared" si="11"/>
        <v>15</v>
      </c>
      <c r="R87" s="3">
        <f t="shared" si="11"/>
        <v>0</v>
      </c>
      <c r="S87" s="3">
        <f t="shared" si="11"/>
        <v>15</v>
      </c>
      <c r="T87" s="3">
        <f t="shared" si="11"/>
        <v>0</v>
      </c>
      <c r="U87" s="3">
        <f t="shared" si="11"/>
        <v>15</v>
      </c>
      <c r="V87" s="3">
        <f t="shared" si="11"/>
        <v>0</v>
      </c>
      <c r="W87" s="3">
        <f t="shared" si="11"/>
        <v>30</v>
      </c>
      <c r="X87" s="3">
        <f t="shared" si="11"/>
        <v>0</v>
      </c>
      <c r="Y87" s="3">
        <f t="shared" si="11"/>
        <v>15</v>
      </c>
      <c r="Z87" s="3">
        <f t="shared" si="11"/>
        <v>0</v>
      </c>
      <c r="AA87" s="3">
        <f t="shared" si="11"/>
        <v>15</v>
      </c>
      <c r="AB87" s="3">
        <f t="shared" si="11"/>
        <v>0</v>
      </c>
      <c r="AC87" s="3">
        <f t="shared" si="11"/>
        <v>15</v>
      </c>
      <c r="AD87" s="3">
        <f t="shared" si="11"/>
        <v>0</v>
      </c>
      <c r="AE87" s="3">
        <f t="shared" si="11"/>
        <v>30</v>
      </c>
      <c r="AF87" s="3">
        <f t="shared" si="11"/>
        <v>0</v>
      </c>
      <c r="AG87" s="3">
        <f t="shared" si="11"/>
        <v>15</v>
      </c>
      <c r="AH87" s="3">
        <f t="shared" si="11"/>
        <v>0</v>
      </c>
      <c r="AI87" s="3">
        <f aca="true" t="shared" si="12" ref="AI87:BB87">SUM(AI68:AI83)</f>
        <v>15</v>
      </c>
      <c r="AJ87" s="3">
        <f t="shared" si="12"/>
        <v>0</v>
      </c>
      <c r="AK87" s="3">
        <f t="shared" si="12"/>
        <v>15</v>
      </c>
      <c r="AL87" s="3">
        <f t="shared" si="12"/>
        <v>0</v>
      </c>
      <c r="AM87" s="3">
        <f t="shared" si="12"/>
        <v>30</v>
      </c>
      <c r="AN87" s="3">
        <f t="shared" si="12"/>
        <v>0</v>
      </c>
      <c r="AO87" s="3">
        <f t="shared" si="12"/>
        <v>15</v>
      </c>
      <c r="AP87" s="3">
        <f t="shared" si="12"/>
        <v>0</v>
      </c>
      <c r="AQ87" s="3">
        <f t="shared" si="12"/>
        <v>15</v>
      </c>
      <c r="AR87" s="3">
        <f t="shared" si="12"/>
        <v>0</v>
      </c>
      <c r="AS87" s="3">
        <f t="shared" si="12"/>
        <v>15</v>
      </c>
      <c r="AT87" s="3">
        <f t="shared" si="12"/>
        <v>0</v>
      </c>
      <c r="AU87" s="3">
        <f t="shared" si="12"/>
        <v>30</v>
      </c>
      <c r="AV87" s="3">
        <f t="shared" si="12"/>
        <v>0</v>
      </c>
      <c r="AW87" s="3">
        <f t="shared" si="12"/>
        <v>15</v>
      </c>
      <c r="AX87" s="3">
        <f t="shared" si="12"/>
        <v>0</v>
      </c>
      <c r="AY87" s="3">
        <f t="shared" si="12"/>
        <v>165</v>
      </c>
      <c r="AZ87" s="3">
        <f t="shared" si="12"/>
        <v>0</v>
      </c>
      <c r="BA87" s="3">
        <f t="shared" si="12"/>
        <v>15</v>
      </c>
      <c r="BB87" s="3">
        <f t="shared" si="12"/>
        <v>0</v>
      </c>
      <c r="BC87" s="9">
        <f>SUM(C87:BB87)</f>
        <v>630</v>
      </c>
      <c r="BD87" s="21">
        <f>+BC87/(BC86+BC87)</f>
        <v>0.04052854367433065</v>
      </c>
      <c r="BE87" s="21">
        <f>+BC87/BC17</f>
        <v>0.04076677779388322</v>
      </c>
    </row>
    <row r="89" spans="2:54" ht="12.75">
      <c r="B89" t="s">
        <v>68</v>
      </c>
      <c r="C89" s="3">
        <f aca="true" t="shared" si="13" ref="C89:AH89">+C85-C86-C87</f>
        <v>-13.870000000000005</v>
      </c>
      <c r="D89" s="3">
        <f t="shared" si="13"/>
        <v>-43.870000000000005</v>
      </c>
      <c r="E89" s="3">
        <f t="shared" si="13"/>
        <v>196.13</v>
      </c>
      <c r="F89" s="3">
        <f t="shared" si="13"/>
        <v>163.82999999999998</v>
      </c>
      <c r="G89" s="3">
        <f t="shared" si="13"/>
        <v>-298.87</v>
      </c>
      <c r="H89" s="3">
        <f t="shared" si="13"/>
        <v>196.13</v>
      </c>
      <c r="I89" s="3">
        <f t="shared" si="13"/>
        <v>-163.87</v>
      </c>
      <c r="J89" s="3">
        <f t="shared" si="13"/>
        <v>163.82999999999998</v>
      </c>
      <c r="K89" s="3">
        <f t="shared" si="13"/>
        <v>-313.87</v>
      </c>
      <c r="L89" s="3">
        <f t="shared" si="13"/>
        <v>196.13</v>
      </c>
      <c r="M89" s="3">
        <f t="shared" si="13"/>
        <v>-53.870000000000005</v>
      </c>
      <c r="N89" s="3">
        <f t="shared" si="13"/>
        <v>133.82999999999998</v>
      </c>
      <c r="O89" s="3">
        <f t="shared" si="13"/>
        <v>-298.87</v>
      </c>
      <c r="P89" s="3">
        <f t="shared" si="13"/>
        <v>16.129999999999995</v>
      </c>
      <c r="Q89" s="3">
        <f t="shared" si="13"/>
        <v>16.129999999999995</v>
      </c>
      <c r="R89" s="3">
        <f t="shared" si="13"/>
        <v>186.13</v>
      </c>
      <c r="S89" s="3">
        <f t="shared" si="13"/>
        <v>148.82999999999998</v>
      </c>
      <c r="T89" s="3">
        <f t="shared" si="13"/>
        <v>-323.87</v>
      </c>
      <c r="U89" s="3">
        <f t="shared" si="13"/>
        <v>191.13</v>
      </c>
      <c r="V89" s="3">
        <f t="shared" si="13"/>
        <v>16.129999999999995</v>
      </c>
      <c r="W89" s="3">
        <f t="shared" si="13"/>
        <v>98.82999999999998</v>
      </c>
      <c r="X89" s="3">
        <f t="shared" si="13"/>
        <v>-283.87</v>
      </c>
      <c r="Y89" s="3">
        <f t="shared" si="13"/>
        <v>181.13</v>
      </c>
      <c r="Z89" s="3">
        <f t="shared" si="13"/>
        <v>16.129999999999995</v>
      </c>
      <c r="AA89" s="3">
        <f t="shared" si="13"/>
        <v>143.82999999999998</v>
      </c>
      <c r="AB89" s="3">
        <f t="shared" si="13"/>
        <v>-295.87</v>
      </c>
      <c r="AC89" s="3">
        <f t="shared" si="13"/>
        <v>1.1299999999999955</v>
      </c>
      <c r="AD89" s="3">
        <f t="shared" si="13"/>
        <v>11.129999999999995</v>
      </c>
      <c r="AE89" s="3">
        <f t="shared" si="13"/>
        <v>181.13</v>
      </c>
      <c r="AF89" s="3">
        <f t="shared" si="13"/>
        <v>133.82999999999998</v>
      </c>
      <c r="AG89" s="3">
        <f t="shared" si="13"/>
        <v>-298.87</v>
      </c>
      <c r="AH89" s="3">
        <f t="shared" si="13"/>
        <v>196.13</v>
      </c>
      <c r="AI89" s="3">
        <f aca="true" t="shared" si="14" ref="AI89:BB89">+AI85-AI86-AI87</f>
        <v>-83.87</v>
      </c>
      <c r="AJ89" s="3">
        <f t="shared" si="14"/>
        <v>133.82999999999998</v>
      </c>
      <c r="AK89" s="3">
        <f t="shared" si="14"/>
        <v>-298.87</v>
      </c>
      <c r="AL89" s="3">
        <f t="shared" si="14"/>
        <v>196.13</v>
      </c>
      <c r="AM89" s="3">
        <f t="shared" si="14"/>
        <v>-13.870000000000005</v>
      </c>
      <c r="AN89" s="3">
        <f t="shared" si="14"/>
        <v>163.82999999999998</v>
      </c>
      <c r="AO89" s="3">
        <f t="shared" si="14"/>
        <v>-283.87</v>
      </c>
      <c r="AP89" s="3">
        <f t="shared" si="14"/>
        <v>16.129999999999995</v>
      </c>
      <c r="AQ89" s="3">
        <f t="shared" si="14"/>
        <v>21.129999999999995</v>
      </c>
      <c r="AR89" s="3">
        <f t="shared" si="14"/>
        <v>216.13</v>
      </c>
      <c r="AS89" s="3">
        <f t="shared" si="14"/>
        <v>113.82999999999998</v>
      </c>
      <c r="AT89" s="3">
        <f t="shared" si="14"/>
        <v>-348.87</v>
      </c>
      <c r="AU89" s="3">
        <f t="shared" si="14"/>
        <v>166.13</v>
      </c>
      <c r="AV89" s="3">
        <f t="shared" si="14"/>
        <v>-13.870000000000005</v>
      </c>
      <c r="AW89" s="3">
        <f t="shared" si="14"/>
        <v>113.82999999999998</v>
      </c>
      <c r="AX89" s="3">
        <f t="shared" si="14"/>
        <v>-783.87</v>
      </c>
      <c r="AY89" s="3">
        <f t="shared" si="14"/>
        <v>31.129999999999995</v>
      </c>
      <c r="AZ89" s="3">
        <f t="shared" si="14"/>
        <v>16.129999999999995</v>
      </c>
      <c r="BA89" s="3">
        <f t="shared" si="14"/>
        <v>113.82999999999998</v>
      </c>
      <c r="BB89" s="3">
        <f t="shared" si="14"/>
        <v>236.13</v>
      </c>
    </row>
    <row r="90" spans="2:54" ht="12.75">
      <c r="B90" t="s">
        <v>69</v>
      </c>
      <c r="C90" s="3">
        <f>+C94+C89</f>
        <v>28.539999999999623</v>
      </c>
      <c r="D90" s="3">
        <f aca="true" t="shared" si="15" ref="D90:AI90">+C90+D89</f>
        <v>-15.330000000000382</v>
      </c>
      <c r="E90" s="3">
        <f t="shared" si="15"/>
        <v>180.7999999999996</v>
      </c>
      <c r="F90" s="3">
        <f t="shared" si="15"/>
        <v>344.6299999999996</v>
      </c>
      <c r="G90" s="3">
        <f t="shared" si="15"/>
        <v>45.75999999999959</v>
      </c>
      <c r="H90" s="3">
        <f t="shared" si="15"/>
        <v>241.8899999999996</v>
      </c>
      <c r="I90" s="3">
        <f t="shared" si="15"/>
        <v>78.01999999999958</v>
      </c>
      <c r="J90" s="3">
        <f t="shared" si="15"/>
        <v>241.84999999999957</v>
      </c>
      <c r="K90" s="3">
        <f t="shared" si="15"/>
        <v>-72.02000000000044</v>
      </c>
      <c r="L90" s="3">
        <f t="shared" si="15"/>
        <v>124.10999999999956</v>
      </c>
      <c r="M90" s="3">
        <f t="shared" si="15"/>
        <v>70.23999999999955</v>
      </c>
      <c r="N90" s="3">
        <f t="shared" si="15"/>
        <v>204.06999999999954</v>
      </c>
      <c r="O90" s="3">
        <f t="shared" si="15"/>
        <v>-94.80000000000047</v>
      </c>
      <c r="P90" s="3">
        <f t="shared" si="15"/>
        <v>-78.67000000000047</v>
      </c>
      <c r="Q90" s="3">
        <f t="shared" si="15"/>
        <v>-62.540000000000475</v>
      </c>
      <c r="R90" s="3">
        <f t="shared" si="15"/>
        <v>123.58999999999952</v>
      </c>
      <c r="S90" s="3">
        <f t="shared" si="15"/>
        <v>272.4199999999995</v>
      </c>
      <c r="T90" s="3">
        <f t="shared" si="15"/>
        <v>-51.4500000000005</v>
      </c>
      <c r="U90" s="3">
        <f t="shared" si="15"/>
        <v>139.6799999999995</v>
      </c>
      <c r="V90" s="3">
        <f t="shared" si="15"/>
        <v>155.8099999999995</v>
      </c>
      <c r="W90" s="3">
        <f t="shared" si="15"/>
        <v>254.63999999999947</v>
      </c>
      <c r="X90" s="3">
        <f t="shared" si="15"/>
        <v>-29.23000000000053</v>
      </c>
      <c r="Y90" s="3">
        <f t="shared" si="15"/>
        <v>151.89999999999947</v>
      </c>
      <c r="Z90" s="3">
        <f t="shared" si="15"/>
        <v>168.02999999999946</v>
      </c>
      <c r="AA90" s="3">
        <f t="shared" si="15"/>
        <v>311.85999999999945</v>
      </c>
      <c r="AB90" s="3">
        <f t="shared" si="15"/>
        <v>15.98999999999944</v>
      </c>
      <c r="AC90" s="3">
        <f t="shared" si="15"/>
        <v>17.119999999999436</v>
      </c>
      <c r="AD90" s="3">
        <f t="shared" si="15"/>
        <v>28.24999999999943</v>
      </c>
      <c r="AE90" s="3">
        <f t="shared" si="15"/>
        <v>209.37999999999943</v>
      </c>
      <c r="AF90" s="3">
        <f t="shared" si="15"/>
        <v>343.2099999999994</v>
      </c>
      <c r="AG90" s="3">
        <f t="shared" si="15"/>
        <v>44.33999999999941</v>
      </c>
      <c r="AH90" s="3">
        <f t="shared" si="15"/>
        <v>240.4699999999994</v>
      </c>
      <c r="AI90" s="3">
        <f t="shared" si="15"/>
        <v>156.5999999999994</v>
      </c>
      <c r="AJ90" s="3">
        <f aca="true" t="shared" si="16" ref="AJ90:BB90">+AI90+AJ89</f>
        <v>290.4299999999994</v>
      </c>
      <c r="AK90" s="3">
        <f t="shared" si="16"/>
        <v>-8.440000000000623</v>
      </c>
      <c r="AL90" s="3">
        <f t="shared" si="16"/>
        <v>187.68999999999937</v>
      </c>
      <c r="AM90" s="3">
        <f t="shared" si="16"/>
        <v>173.81999999999937</v>
      </c>
      <c r="AN90" s="3">
        <f t="shared" si="16"/>
        <v>337.64999999999935</v>
      </c>
      <c r="AO90" s="3">
        <f t="shared" si="16"/>
        <v>53.77999999999935</v>
      </c>
      <c r="AP90" s="3">
        <f t="shared" si="16"/>
        <v>69.90999999999934</v>
      </c>
      <c r="AQ90" s="3">
        <f t="shared" si="16"/>
        <v>91.03999999999934</v>
      </c>
      <c r="AR90" s="3">
        <f t="shared" si="16"/>
        <v>307.16999999999933</v>
      </c>
      <c r="AS90" s="3">
        <f t="shared" si="16"/>
        <v>420.9999999999993</v>
      </c>
      <c r="AT90" s="3">
        <f t="shared" si="16"/>
        <v>72.12999999999931</v>
      </c>
      <c r="AU90" s="3">
        <f t="shared" si="16"/>
        <v>238.2599999999993</v>
      </c>
      <c r="AV90" s="3">
        <f t="shared" si="16"/>
        <v>224.3899999999993</v>
      </c>
      <c r="AW90" s="3">
        <f t="shared" si="16"/>
        <v>338.2199999999993</v>
      </c>
      <c r="AX90" s="3">
        <f t="shared" si="16"/>
        <v>-445.6500000000007</v>
      </c>
      <c r="AY90" s="3">
        <f t="shared" si="16"/>
        <v>-414.5200000000007</v>
      </c>
      <c r="AZ90" s="3">
        <f t="shared" si="16"/>
        <v>-398.3900000000007</v>
      </c>
      <c r="BA90" s="3">
        <f t="shared" si="16"/>
        <v>-284.56000000000074</v>
      </c>
      <c r="BB90" s="3">
        <f t="shared" si="16"/>
        <v>-48.430000000000746</v>
      </c>
    </row>
    <row r="94" spans="2:20" ht="12.75">
      <c r="B94" t="s">
        <v>72</v>
      </c>
      <c r="C94" s="3">
        <f>+'2005'!BB90</f>
        <v>42.40999999999963</v>
      </c>
      <c r="T94" s="3"/>
    </row>
    <row r="96" spans="5:27" ht="12.75">
      <c r="E96" s="3"/>
      <c r="J96" s="3"/>
      <c r="O96" s="3"/>
      <c r="U96" s="3"/>
      <c r="AA96" s="3"/>
    </row>
    <row r="97" spans="3:52" ht="12.75">
      <c r="C97" s="3">
        <f>MIN(C90:BB90)</f>
        <v>-445.6500000000007</v>
      </c>
      <c r="H97" s="3">
        <f>MIN(H90:BG90)</f>
        <v>-445.6500000000007</v>
      </c>
      <c r="N97" s="3">
        <f>MIN(N90:BM90)</f>
        <v>-445.6500000000007</v>
      </c>
      <c r="T97" s="3">
        <f>MIN(T90:BS90)</f>
        <v>-445.6500000000007</v>
      </c>
      <c r="Z97" s="3">
        <f>MIN(Z90:BY90)</f>
        <v>-445.6500000000007</v>
      </c>
      <c r="AF97" s="3">
        <f>MIN(AF90:CE90)</f>
        <v>-445.6500000000007</v>
      </c>
      <c r="AM97" s="3">
        <f>MIN(AM90:CL90)</f>
        <v>-445.6500000000007</v>
      </c>
      <c r="AT97" s="3">
        <f>MIN(AT90:CS90)</f>
        <v>-445.6500000000007</v>
      </c>
      <c r="AZ97" s="3">
        <f>MIN(AZ90:CY90)</f>
        <v>-398.3900000000007</v>
      </c>
    </row>
  </sheetData>
  <printOptions/>
  <pageMargins left="0.75" right="0.75" top="1" bottom="1" header="0.5" footer="0.5"/>
  <pageSetup fitToWidth="6" fitToHeight="1"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tabSelected="1" workbookViewId="0" topLeftCell="A1">
      <pane xSplit="2" ySplit="1" topLeftCell="G6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91" sqref="X91"/>
    </sheetView>
  </sheetViews>
  <sheetFormatPr defaultColWidth="9.140625" defaultRowHeight="12.75"/>
  <cols>
    <col min="1" max="1" width="13.7109375" style="0" customWidth="1"/>
    <col min="2" max="2" width="34.57421875" style="0" customWidth="1"/>
    <col min="3" max="3" width="10.421875" style="0" customWidth="1"/>
    <col min="8" max="8" width="10.57421875" style="0" customWidth="1"/>
    <col min="14" max="14" width="10.8515625" style="0" customWidth="1"/>
    <col min="20" max="20" width="10.8515625" style="0" customWidth="1"/>
    <col min="26" max="26" width="11.421875" style="0" customWidth="1"/>
    <col min="27" max="31" width="9.7109375" style="0" customWidth="1"/>
    <col min="32" max="32" width="11.421875" style="0" customWidth="1"/>
    <col min="33" max="36" width="9.7109375" style="0" customWidth="1"/>
    <col min="37" max="37" width="11.28125" style="0" customWidth="1"/>
    <col min="38" max="38" width="9.7109375" style="0" customWidth="1"/>
    <col min="39" max="39" width="12.00390625" style="0" customWidth="1"/>
    <col min="40" max="40" width="9.7109375" style="0" customWidth="1"/>
    <col min="41" max="41" width="10.7109375" style="0" customWidth="1"/>
    <col min="42" max="42" width="10.8515625" style="0" customWidth="1"/>
    <col min="43" max="43" width="10.7109375" style="0" customWidth="1"/>
    <col min="44" max="44" width="11.140625" style="0" customWidth="1"/>
    <col min="45" max="45" width="9.7109375" style="0" customWidth="1"/>
    <col min="46" max="46" width="11.7109375" style="0" customWidth="1"/>
    <col min="47" max="47" width="10.7109375" style="0" customWidth="1"/>
    <col min="48" max="48" width="10.8515625" style="0" customWidth="1"/>
    <col min="49" max="49" width="10.7109375" style="0" customWidth="1"/>
    <col min="50" max="50" width="10.8515625" style="0" customWidth="1"/>
    <col min="51" max="51" width="11.28125" style="0" customWidth="1"/>
    <col min="52" max="52" width="11.421875" style="0" customWidth="1"/>
    <col min="53" max="53" width="11.140625" style="0" customWidth="1"/>
    <col min="54" max="54" width="11.421875" style="0" customWidth="1"/>
    <col min="55" max="55" width="14.7109375" style="0" customWidth="1"/>
  </cols>
  <sheetData>
    <row r="1" spans="1:57" ht="77.25">
      <c r="A1" s="2"/>
      <c r="B1" s="2"/>
      <c r="C1" s="10">
        <f>+'2006'!BB1+7</f>
        <v>39082</v>
      </c>
      <c r="D1" s="11">
        <f aca="true" t="shared" si="0" ref="D1:AI1">+C1+7</f>
        <v>39089</v>
      </c>
      <c r="E1" s="11">
        <f t="shared" si="0"/>
        <v>39096</v>
      </c>
      <c r="F1" s="11">
        <f t="shared" si="0"/>
        <v>39103</v>
      </c>
      <c r="G1" s="11">
        <f t="shared" si="0"/>
        <v>39110</v>
      </c>
      <c r="H1" s="11">
        <f t="shared" si="0"/>
        <v>39117</v>
      </c>
      <c r="I1" s="11">
        <f t="shared" si="0"/>
        <v>39124</v>
      </c>
      <c r="J1" s="11">
        <f t="shared" si="0"/>
        <v>39131</v>
      </c>
      <c r="K1" s="11">
        <f t="shared" si="0"/>
        <v>39138</v>
      </c>
      <c r="L1" s="11">
        <f t="shared" si="0"/>
        <v>39145</v>
      </c>
      <c r="M1" s="11">
        <f t="shared" si="0"/>
        <v>39152</v>
      </c>
      <c r="N1" s="11">
        <f t="shared" si="0"/>
        <v>39159</v>
      </c>
      <c r="O1" s="11">
        <f t="shared" si="0"/>
        <v>39166</v>
      </c>
      <c r="P1" s="11">
        <f t="shared" si="0"/>
        <v>39173</v>
      </c>
      <c r="Q1" s="11">
        <f t="shared" si="0"/>
        <v>39180</v>
      </c>
      <c r="R1" s="11">
        <f t="shared" si="0"/>
        <v>39187</v>
      </c>
      <c r="S1" s="11">
        <f t="shared" si="0"/>
        <v>39194</v>
      </c>
      <c r="T1" s="11">
        <f t="shared" si="0"/>
        <v>39201</v>
      </c>
      <c r="U1" s="11">
        <f t="shared" si="0"/>
        <v>39208</v>
      </c>
      <c r="V1" s="11">
        <f t="shared" si="0"/>
        <v>39215</v>
      </c>
      <c r="W1" s="11">
        <f t="shared" si="0"/>
        <v>39222</v>
      </c>
      <c r="X1" s="11">
        <f t="shared" si="0"/>
        <v>39229</v>
      </c>
      <c r="Y1" s="11">
        <f t="shared" si="0"/>
        <v>39236</v>
      </c>
      <c r="Z1" s="11">
        <f t="shared" si="0"/>
        <v>39243</v>
      </c>
      <c r="AA1" s="11">
        <f t="shared" si="0"/>
        <v>39250</v>
      </c>
      <c r="AB1" s="11">
        <f t="shared" si="0"/>
        <v>39257</v>
      </c>
      <c r="AC1" s="11">
        <f t="shared" si="0"/>
        <v>39264</v>
      </c>
      <c r="AD1" s="11">
        <f t="shared" si="0"/>
        <v>39271</v>
      </c>
      <c r="AE1" s="11">
        <f t="shared" si="0"/>
        <v>39278</v>
      </c>
      <c r="AF1" s="11">
        <f t="shared" si="0"/>
        <v>39285</v>
      </c>
      <c r="AG1" s="11">
        <f t="shared" si="0"/>
        <v>39292</v>
      </c>
      <c r="AH1" s="11">
        <f t="shared" si="0"/>
        <v>39299</v>
      </c>
      <c r="AI1" s="11">
        <f t="shared" si="0"/>
        <v>39306</v>
      </c>
      <c r="AJ1" s="11">
        <f aca="true" t="shared" si="1" ref="AJ1:BB1">+AI1+7</f>
        <v>39313</v>
      </c>
      <c r="AK1" s="11">
        <f t="shared" si="1"/>
        <v>39320</v>
      </c>
      <c r="AL1" s="11">
        <f t="shared" si="1"/>
        <v>39327</v>
      </c>
      <c r="AM1" s="11">
        <f t="shared" si="1"/>
        <v>39334</v>
      </c>
      <c r="AN1" s="11">
        <f t="shared" si="1"/>
        <v>39341</v>
      </c>
      <c r="AO1" s="11">
        <f t="shared" si="1"/>
        <v>39348</v>
      </c>
      <c r="AP1" s="11">
        <f t="shared" si="1"/>
        <v>39355</v>
      </c>
      <c r="AQ1" s="11">
        <f t="shared" si="1"/>
        <v>39362</v>
      </c>
      <c r="AR1" s="11">
        <f t="shared" si="1"/>
        <v>39369</v>
      </c>
      <c r="AS1" s="11">
        <f t="shared" si="1"/>
        <v>39376</v>
      </c>
      <c r="AT1" s="11">
        <f t="shared" si="1"/>
        <v>39383</v>
      </c>
      <c r="AU1" s="11">
        <f t="shared" si="1"/>
        <v>39390</v>
      </c>
      <c r="AV1" s="11">
        <f t="shared" si="1"/>
        <v>39397</v>
      </c>
      <c r="AW1" s="11">
        <f t="shared" si="1"/>
        <v>39404</v>
      </c>
      <c r="AX1" s="11">
        <f t="shared" si="1"/>
        <v>39411</v>
      </c>
      <c r="AY1" s="11">
        <f t="shared" si="1"/>
        <v>39418</v>
      </c>
      <c r="AZ1" s="11">
        <f t="shared" si="1"/>
        <v>39425</v>
      </c>
      <c r="BA1" s="11">
        <f t="shared" si="1"/>
        <v>39432</v>
      </c>
      <c r="BB1" s="11">
        <f t="shared" si="1"/>
        <v>39439</v>
      </c>
      <c r="BC1" s="2" t="s">
        <v>67</v>
      </c>
      <c r="BD1" s="20" t="s">
        <v>83</v>
      </c>
      <c r="BE1" s="20" t="s">
        <v>82</v>
      </c>
    </row>
    <row r="2" spans="1:57" ht="18">
      <c r="A2" s="17" t="s">
        <v>77</v>
      </c>
      <c r="B2" s="2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"/>
      <c r="BD2" s="1"/>
      <c r="BE2" s="1"/>
    </row>
    <row r="3" spans="1:57" ht="12.75">
      <c r="A3" s="16" t="s">
        <v>58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4"/>
      <c r="B4" s="7" t="s">
        <v>70</v>
      </c>
      <c r="C4" s="9">
        <v>337</v>
      </c>
      <c r="D4" s="9">
        <v>337</v>
      </c>
      <c r="E4" s="9">
        <v>337</v>
      </c>
      <c r="F4" s="9">
        <v>337</v>
      </c>
      <c r="G4" s="9">
        <v>337</v>
      </c>
      <c r="H4" s="9">
        <v>337</v>
      </c>
      <c r="I4" s="9">
        <v>337</v>
      </c>
      <c r="J4" s="9">
        <v>337</v>
      </c>
      <c r="K4" s="9">
        <v>337</v>
      </c>
      <c r="L4" s="9">
        <v>337</v>
      </c>
      <c r="M4" s="9">
        <v>337</v>
      </c>
      <c r="N4" s="9">
        <v>337</v>
      </c>
      <c r="O4" s="9">
        <v>337</v>
      </c>
      <c r="P4" s="9">
        <v>337</v>
      </c>
      <c r="Q4" s="9">
        <v>337</v>
      </c>
      <c r="R4" s="9">
        <v>337</v>
      </c>
      <c r="S4" s="9">
        <v>337</v>
      </c>
      <c r="T4" s="9">
        <v>337</v>
      </c>
      <c r="U4" s="9">
        <v>337</v>
      </c>
      <c r="V4" s="9">
        <v>337</v>
      </c>
      <c r="W4" s="9">
        <v>337</v>
      </c>
      <c r="X4" s="9">
        <v>337</v>
      </c>
      <c r="Y4" s="9">
        <v>337</v>
      </c>
      <c r="Z4" s="9">
        <v>337</v>
      </c>
      <c r="AA4" s="9">
        <v>337</v>
      </c>
      <c r="AB4" s="9">
        <v>337</v>
      </c>
      <c r="AC4" s="9">
        <v>337</v>
      </c>
      <c r="AD4" s="9">
        <v>337</v>
      </c>
      <c r="AE4" s="9">
        <v>337</v>
      </c>
      <c r="AF4" s="9">
        <v>337</v>
      </c>
      <c r="AG4" s="9">
        <v>337</v>
      </c>
      <c r="AH4" s="9">
        <v>337</v>
      </c>
      <c r="AI4" s="9">
        <v>337</v>
      </c>
      <c r="AJ4" s="9">
        <v>337</v>
      </c>
      <c r="AK4" s="9">
        <v>337</v>
      </c>
      <c r="AL4" s="9">
        <v>337</v>
      </c>
      <c r="AM4" s="9">
        <v>337</v>
      </c>
      <c r="AN4" s="9">
        <v>337</v>
      </c>
      <c r="AO4" s="9">
        <v>337</v>
      </c>
      <c r="AP4" s="9">
        <v>337</v>
      </c>
      <c r="AQ4" s="9">
        <v>337</v>
      </c>
      <c r="AR4" s="9">
        <v>337</v>
      </c>
      <c r="AS4" s="9">
        <v>337</v>
      </c>
      <c r="AT4" s="9">
        <v>337</v>
      </c>
      <c r="AU4" s="9">
        <v>337</v>
      </c>
      <c r="AV4" s="9">
        <v>337</v>
      </c>
      <c r="AW4" s="9">
        <v>337</v>
      </c>
      <c r="AX4" s="9">
        <v>337</v>
      </c>
      <c r="AY4" s="9">
        <v>337</v>
      </c>
      <c r="AZ4" s="9">
        <v>337</v>
      </c>
      <c r="BA4" s="9">
        <v>337</v>
      </c>
      <c r="BB4" s="9">
        <v>337</v>
      </c>
      <c r="BC4" s="9">
        <f aca="true" t="shared" si="2" ref="BC4:BC9">SUM(C4:BB4)</f>
        <v>17524</v>
      </c>
      <c r="BD4" s="21"/>
      <c r="BE4" s="21">
        <f>+BC4/BC17</f>
        <v>1.1339635143809674</v>
      </c>
    </row>
    <row r="5" spans="1:57" ht="12.75">
      <c r="A5" s="4"/>
      <c r="B5" s="7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>
        <f t="shared" si="2"/>
        <v>0</v>
      </c>
      <c r="BD5" s="21"/>
      <c r="BE5" s="21">
        <f>+BC5/BC17</f>
        <v>0</v>
      </c>
    </row>
    <row r="6" spans="1:57" ht="12.75">
      <c r="A6" s="4"/>
      <c r="B6" s="7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>
        <f t="shared" si="2"/>
        <v>0</v>
      </c>
      <c r="BD6" s="21"/>
      <c r="BE6" s="21">
        <f>+BC6/BC17</f>
        <v>0</v>
      </c>
    </row>
    <row r="7" spans="1:57" ht="12.75">
      <c r="A7" s="4"/>
      <c r="B7" s="7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>
        <f t="shared" si="2"/>
        <v>0</v>
      </c>
      <c r="BD7" s="21"/>
      <c r="BE7" s="21">
        <f>+BC7/BC17</f>
        <v>0</v>
      </c>
    </row>
    <row r="8" spans="1:57" ht="12.75">
      <c r="A8" s="4"/>
      <c r="B8" s="7" t="s">
        <v>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>
        <f t="shared" si="2"/>
        <v>0</v>
      </c>
      <c r="BD8" s="21"/>
      <c r="BE8" s="21">
        <f>+BC8/BC17</f>
        <v>0</v>
      </c>
    </row>
    <row r="9" spans="1:57" ht="12.75">
      <c r="A9" s="4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>
        <v>50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>
        <f t="shared" si="2"/>
        <v>50</v>
      </c>
      <c r="BD9" s="21"/>
      <c r="BE9" s="21">
        <f>+BC9/BC17</f>
        <v>0.0032354585550700967</v>
      </c>
    </row>
    <row r="10" spans="1:57" ht="12.75">
      <c r="A10" s="4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8"/>
      <c r="BE10" s="8"/>
    </row>
    <row r="11" spans="1:57" ht="12.75">
      <c r="A11" s="4" t="s">
        <v>59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8"/>
      <c r="BE11" s="8"/>
    </row>
    <row r="12" spans="1:57" ht="12.75">
      <c r="A12" s="4"/>
      <c r="B12" s="7" t="s">
        <v>71</v>
      </c>
      <c r="C12" s="9">
        <v>39.62</v>
      </c>
      <c r="D12" s="9">
        <v>39.62</v>
      </c>
      <c r="E12" s="9">
        <v>39.62</v>
      </c>
      <c r="F12" s="9">
        <v>39.62</v>
      </c>
      <c r="G12" s="9">
        <v>39.62</v>
      </c>
      <c r="H12" s="9">
        <v>39.62</v>
      </c>
      <c r="I12" s="9">
        <v>39.62</v>
      </c>
      <c r="J12" s="9">
        <v>39.62</v>
      </c>
      <c r="K12" s="9">
        <v>39.62</v>
      </c>
      <c r="L12" s="9">
        <v>39.62</v>
      </c>
      <c r="M12" s="9">
        <v>39.62</v>
      </c>
      <c r="N12" s="9">
        <v>39.62</v>
      </c>
      <c r="O12" s="9">
        <v>39.62</v>
      </c>
      <c r="P12" s="9">
        <v>39.62</v>
      </c>
      <c r="Q12" s="9">
        <v>39.62</v>
      </c>
      <c r="R12" s="9">
        <v>39.62</v>
      </c>
      <c r="S12" s="9">
        <v>39.62</v>
      </c>
      <c r="T12" s="9">
        <v>39.62</v>
      </c>
      <c r="U12" s="9">
        <v>39.62</v>
      </c>
      <c r="V12" s="9">
        <v>39.62</v>
      </c>
      <c r="W12" s="9">
        <v>39.62</v>
      </c>
      <c r="X12" s="9">
        <v>39.62</v>
      </c>
      <c r="Y12" s="9">
        <v>39.62</v>
      </c>
      <c r="Z12" s="9">
        <v>39.62</v>
      </c>
      <c r="AA12" s="9">
        <v>39.62</v>
      </c>
      <c r="AB12" s="9">
        <v>39.62</v>
      </c>
      <c r="AC12" s="9">
        <v>39.62</v>
      </c>
      <c r="AD12" s="9">
        <v>39.62</v>
      </c>
      <c r="AE12" s="9">
        <v>39.62</v>
      </c>
      <c r="AF12" s="9">
        <v>39.62</v>
      </c>
      <c r="AG12" s="9">
        <v>39.62</v>
      </c>
      <c r="AH12" s="9">
        <v>39.62</v>
      </c>
      <c r="AI12" s="9">
        <v>39.62</v>
      </c>
      <c r="AJ12" s="9">
        <v>39.62</v>
      </c>
      <c r="AK12" s="9">
        <v>39.62</v>
      </c>
      <c r="AL12" s="9">
        <v>39.62</v>
      </c>
      <c r="AM12" s="9">
        <v>39.62</v>
      </c>
      <c r="AN12" s="9">
        <v>39.62</v>
      </c>
      <c r="AO12" s="9">
        <v>39.62</v>
      </c>
      <c r="AP12" s="9">
        <v>39.62</v>
      </c>
      <c r="AQ12" s="9">
        <v>39.62</v>
      </c>
      <c r="AR12" s="9">
        <v>39.62</v>
      </c>
      <c r="AS12" s="9">
        <v>39.62</v>
      </c>
      <c r="AT12" s="9">
        <v>39.62</v>
      </c>
      <c r="AU12" s="9">
        <v>39.62</v>
      </c>
      <c r="AV12" s="9">
        <v>39.62</v>
      </c>
      <c r="AW12" s="9">
        <v>39.62</v>
      </c>
      <c r="AX12" s="9">
        <v>39.62</v>
      </c>
      <c r="AY12" s="9">
        <v>39.62</v>
      </c>
      <c r="AZ12" s="9">
        <v>39.62</v>
      </c>
      <c r="BA12" s="9">
        <v>39.62</v>
      </c>
      <c r="BB12" s="9">
        <v>39.62</v>
      </c>
      <c r="BC12" s="9">
        <f>SUM(C12:BB12)</f>
        <v>2060.239999999997</v>
      </c>
      <c r="BD12" s="8"/>
      <c r="BE12" s="21">
        <f>+BC12/BC17</f>
        <v>0.13331642266995214</v>
      </c>
    </row>
    <row r="13" spans="1:57" ht="12.75">
      <c r="A13" s="4"/>
      <c r="B13" s="7" t="s">
        <v>18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>
        <f>SUM(C13:BB13)</f>
        <v>0</v>
      </c>
      <c r="BD13" s="8"/>
      <c r="BE13" s="21">
        <f>+BC13/BC17</f>
        <v>0</v>
      </c>
    </row>
    <row r="14" spans="1:57" ht="12.75">
      <c r="A14" s="4"/>
      <c r="B14" s="7" t="s">
        <v>19</v>
      </c>
      <c r="C14" s="9">
        <v>0</v>
      </c>
      <c r="D14" s="9">
        <v>0</v>
      </c>
      <c r="E14" s="9">
        <v>5</v>
      </c>
      <c r="F14" s="9">
        <v>0</v>
      </c>
      <c r="G14" s="9">
        <v>0</v>
      </c>
      <c r="H14" s="9">
        <v>0</v>
      </c>
      <c r="I14" s="9">
        <v>5</v>
      </c>
      <c r="J14" s="9">
        <v>0</v>
      </c>
      <c r="K14" s="9">
        <v>0</v>
      </c>
      <c r="L14" s="9">
        <v>0</v>
      </c>
      <c r="M14" s="9">
        <v>5</v>
      </c>
      <c r="N14" s="9">
        <v>0</v>
      </c>
      <c r="O14" s="9">
        <v>0</v>
      </c>
      <c r="P14" s="9">
        <v>0</v>
      </c>
      <c r="Q14" s="9">
        <v>5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</v>
      </c>
      <c r="X14" s="9">
        <v>0</v>
      </c>
      <c r="Y14" s="9">
        <v>0</v>
      </c>
      <c r="Z14" s="9">
        <v>0</v>
      </c>
      <c r="AA14" s="9">
        <v>5</v>
      </c>
      <c r="AB14" s="9">
        <v>0</v>
      </c>
      <c r="AC14" s="9">
        <v>0</v>
      </c>
      <c r="AD14" s="9">
        <v>0</v>
      </c>
      <c r="AE14" s="9">
        <v>5</v>
      </c>
      <c r="AF14" s="9">
        <v>0</v>
      </c>
      <c r="AG14" s="9">
        <v>0</v>
      </c>
      <c r="AH14" s="9">
        <v>0</v>
      </c>
      <c r="AI14" s="9">
        <v>5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5</v>
      </c>
      <c r="AP14" s="9">
        <v>0</v>
      </c>
      <c r="AQ14" s="9">
        <v>0</v>
      </c>
      <c r="AR14" s="9">
        <v>0</v>
      </c>
      <c r="AS14" s="9">
        <v>5</v>
      </c>
      <c r="AT14" s="9">
        <v>0</v>
      </c>
      <c r="AU14" s="9">
        <v>0</v>
      </c>
      <c r="AV14" s="9">
        <v>0</v>
      </c>
      <c r="AW14" s="9">
        <v>5</v>
      </c>
      <c r="AX14" s="9">
        <v>0</v>
      </c>
      <c r="AY14" s="9">
        <v>0</v>
      </c>
      <c r="AZ14" s="9">
        <v>0</v>
      </c>
      <c r="BA14" s="9">
        <v>5</v>
      </c>
      <c r="BB14" s="9">
        <v>0</v>
      </c>
      <c r="BC14" s="9">
        <f>SUM(C14:BB14)</f>
        <v>60</v>
      </c>
      <c r="BD14" s="8"/>
      <c r="BE14" s="21">
        <f>+BC14/BC17</f>
        <v>0.003882550266084116</v>
      </c>
    </row>
    <row r="15" spans="1:57" ht="12.75">
      <c r="A15" s="4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>
        <f>SUM(C15:BB15)</f>
        <v>0</v>
      </c>
      <c r="BD15" s="8"/>
      <c r="BE15" s="21">
        <f>+BC15/BC17</f>
        <v>0</v>
      </c>
    </row>
    <row r="16" spans="1:57" ht="12.75">
      <c r="A16" s="4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8"/>
      <c r="BE16" s="8"/>
    </row>
    <row r="17" spans="1:57" ht="12.75">
      <c r="A17" s="4"/>
      <c r="B17" s="7" t="s">
        <v>63</v>
      </c>
      <c r="C17" s="9">
        <f aca="true" t="shared" si="3" ref="C17:AH17">SUM(C4:C9)-SUM(C12:C15)</f>
        <v>297.38</v>
      </c>
      <c r="D17" s="9">
        <f t="shared" si="3"/>
        <v>297.38</v>
      </c>
      <c r="E17" s="9">
        <f t="shared" si="3"/>
        <v>292.38</v>
      </c>
      <c r="F17" s="9">
        <f t="shared" si="3"/>
        <v>297.38</v>
      </c>
      <c r="G17" s="9">
        <f t="shared" si="3"/>
        <v>297.38</v>
      </c>
      <c r="H17" s="9">
        <f t="shared" si="3"/>
        <v>297.38</v>
      </c>
      <c r="I17" s="9">
        <f t="shared" si="3"/>
        <v>292.38</v>
      </c>
      <c r="J17" s="9">
        <f t="shared" si="3"/>
        <v>297.38</v>
      </c>
      <c r="K17" s="9">
        <f t="shared" si="3"/>
        <v>297.38</v>
      </c>
      <c r="L17" s="9">
        <f t="shared" si="3"/>
        <v>297.38</v>
      </c>
      <c r="M17" s="9">
        <f t="shared" si="3"/>
        <v>292.38</v>
      </c>
      <c r="N17" s="9">
        <f t="shared" si="3"/>
        <v>297.38</v>
      </c>
      <c r="O17" s="9">
        <f t="shared" si="3"/>
        <v>297.38</v>
      </c>
      <c r="P17" s="9">
        <f t="shared" si="3"/>
        <v>297.38</v>
      </c>
      <c r="Q17" s="9">
        <f t="shared" si="3"/>
        <v>292.38</v>
      </c>
      <c r="R17" s="9">
        <f t="shared" si="3"/>
        <v>297.38</v>
      </c>
      <c r="S17" s="9">
        <f t="shared" si="3"/>
        <v>297.38</v>
      </c>
      <c r="T17" s="9">
        <f t="shared" si="3"/>
        <v>297.38</v>
      </c>
      <c r="U17" s="9">
        <f t="shared" si="3"/>
        <v>297.38</v>
      </c>
      <c r="V17" s="9">
        <f t="shared" si="3"/>
        <v>297.38</v>
      </c>
      <c r="W17" s="9">
        <f t="shared" si="3"/>
        <v>292.38</v>
      </c>
      <c r="X17" s="9">
        <f t="shared" si="3"/>
        <v>297.38</v>
      </c>
      <c r="Y17" s="9">
        <f t="shared" si="3"/>
        <v>297.38</v>
      </c>
      <c r="Z17" s="9">
        <f t="shared" si="3"/>
        <v>297.38</v>
      </c>
      <c r="AA17" s="9">
        <f t="shared" si="3"/>
        <v>292.38</v>
      </c>
      <c r="AB17" s="9">
        <f t="shared" si="3"/>
        <v>297.38</v>
      </c>
      <c r="AC17" s="9">
        <f t="shared" si="3"/>
        <v>297.38</v>
      </c>
      <c r="AD17" s="9">
        <f t="shared" si="3"/>
        <v>297.38</v>
      </c>
      <c r="AE17" s="9">
        <f t="shared" si="3"/>
        <v>292.38</v>
      </c>
      <c r="AF17" s="9">
        <f t="shared" si="3"/>
        <v>297.38</v>
      </c>
      <c r="AG17" s="9">
        <f t="shared" si="3"/>
        <v>297.38</v>
      </c>
      <c r="AH17" s="9">
        <f t="shared" si="3"/>
        <v>297.38</v>
      </c>
      <c r="AI17" s="9">
        <f aca="true" t="shared" si="4" ref="AI17:BB17">SUM(AI4:AI9)-SUM(AI12:AI15)</f>
        <v>292.38</v>
      </c>
      <c r="AJ17" s="9">
        <f t="shared" si="4"/>
        <v>297.38</v>
      </c>
      <c r="AK17" s="9">
        <f t="shared" si="4"/>
        <v>297.38</v>
      </c>
      <c r="AL17" s="9">
        <f t="shared" si="4"/>
        <v>297.38</v>
      </c>
      <c r="AM17" s="9">
        <f t="shared" si="4"/>
        <v>297.38</v>
      </c>
      <c r="AN17" s="9">
        <f t="shared" si="4"/>
        <v>297.38</v>
      </c>
      <c r="AO17" s="9">
        <f t="shared" si="4"/>
        <v>342.38</v>
      </c>
      <c r="AP17" s="9">
        <f t="shared" si="4"/>
        <v>297.38</v>
      </c>
      <c r="AQ17" s="9">
        <f t="shared" si="4"/>
        <v>297.38</v>
      </c>
      <c r="AR17" s="9">
        <f t="shared" si="4"/>
        <v>297.38</v>
      </c>
      <c r="AS17" s="9">
        <f t="shared" si="4"/>
        <v>292.38</v>
      </c>
      <c r="AT17" s="9">
        <f t="shared" si="4"/>
        <v>297.38</v>
      </c>
      <c r="AU17" s="9">
        <f t="shared" si="4"/>
        <v>297.38</v>
      </c>
      <c r="AV17" s="9">
        <f t="shared" si="4"/>
        <v>297.38</v>
      </c>
      <c r="AW17" s="9">
        <f t="shared" si="4"/>
        <v>292.38</v>
      </c>
      <c r="AX17" s="9">
        <f t="shared" si="4"/>
        <v>297.38</v>
      </c>
      <c r="AY17" s="9">
        <f t="shared" si="4"/>
        <v>297.38</v>
      </c>
      <c r="AZ17" s="9">
        <f t="shared" si="4"/>
        <v>297.38</v>
      </c>
      <c r="BA17" s="9">
        <f t="shared" si="4"/>
        <v>292.38</v>
      </c>
      <c r="BB17" s="9">
        <f t="shared" si="4"/>
        <v>297.38</v>
      </c>
      <c r="BC17" s="9">
        <f>SUM(C17:BB17)</f>
        <v>15453.759999999982</v>
      </c>
      <c r="BD17" s="8"/>
      <c r="BE17" s="21">
        <f>+BC17/BC17</f>
        <v>1</v>
      </c>
    </row>
    <row r="18" ht="12.75">
      <c r="BC18" s="3"/>
    </row>
    <row r="19" ht="12.75">
      <c r="BC19" s="3"/>
    </row>
    <row r="20" spans="1:55" ht="18">
      <c r="A20" s="15" t="s">
        <v>57</v>
      </c>
      <c r="B20" s="5"/>
      <c r="BC20" s="3"/>
    </row>
    <row r="21" spans="1:57" ht="12.75">
      <c r="A21" s="5" t="s">
        <v>43</v>
      </c>
      <c r="B21" s="12" t="s">
        <v>44</v>
      </c>
      <c r="C21" s="9"/>
      <c r="D21" s="9"/>
      <c r="E21" s="9"/>
      <c r="F21" s="9">
        <v>72.3</v>
      </c>
      <c r="G21" s="9"/>
      <c r="H21" s="9"/>
      <c r="I21" s="9"/>
      <c r="J21" s="9">
        <v>72.3</v>
      </c>
      <c r="K21" s="9"/>
      <c r="L21" s="9"/>
      <c r="M21" s="9"/>
      <c r="N21" s="9">
        <v>72.3</v>
      </c>
      <c r="O21" s="9"/>
      <c r="P21" s="9"/>
      <c r="Q21" s="9"/>
      <c r="R21" s="9"/>
      <c r="S21" s="9">
        <v>72.3</v>
      </c>
      <c r="T21" s="9"/>
      <c r="U21" s="9"/>
      <c r="V21" s="9"/>
      <c r="W21" s="9">
        <v>72.3</v>
      </c>
      <c r="X21" s="9"/>
      <c r="Y21" s="9"/>
      <c r="Z21" s="9"/>
      <c r="AA21" s="9">
        <v>72.3</v>
      </c>
      <c r="AB21" s="9"/>
      <c r="AC21" s="9"/>
      <c r="AD21" s="9"/>
      <c r="AE21" s="9"/>
      <c r="AF21" s="9">
        <v>72.3</v>
      </c>
      <c r="AG21" s="9"/>
      <c r="AH21" s="9"/>
      <c r="AI21" s="9"/>
      <c r="AJ21" s="9">
        <v>72.3</v>
      </c>
      <c r="AK21" s="9"/>
      <c r="AL21" s="9"/>
      <c r="AM21" s="9"/>
      <c r="AN21" s="9">
        <v>72.3</v>
      </c>
      <c r="AO21" s="9"/>
      <c r="AP21" s="9"/>
      <c r="AQ21" s="9"/>
      <c r="AR21" s="9"/>
      <c r="AS21" s="9">
        <v>72.3</v>
      </c>
      <c r="AT21" s="9"/>
      <c r="AU21" s="9"/>
      <c r="AV21" s="9"/>
      <c r="AW21" s="9">
        <v>72.3</v>
      </c>
      <c r="AX21" s="9"/>
      <c r="AY21" s="9"/>
      <c r="AZ21" s="9"/>
      <c r="BA21" s="9">
        <v>72.3</v>
      </c>
      <c r="BB21" s="9"/>
      <c r="BC21" s="9">
        <f>SUM(C21:BB21)</f>
        <v>867.5999999999998</v>
      </c>
      <c r="BD21" s="21">
        <f>+BC21/(BC86+BC87)</f>
        <v>0.05753468261757606</v>
      </c>
      <c r="BE21" s="21">
        <f>+BC21/BC17</f>
        <v>0.0561416768475763</v>
      </c>
    </row>
    <row r="22" spans="1:57" ht="12.75">
      <c r="A22" s="5"/>
      <c r="B22" s="12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>
        <f>SUM(C22:BB22)</f>
        <v>0</v>
      </c>
      <c r="BD22" s="21">
        <f>+BC22/(BC86+BC87)</f>
        <v>0</v>
      </c>
      <c r="BE22" s="21">
        <f>+BC22/BC17</f>
        <v>0</v>
      </c>
    </row>
    <row r="23" spans="1:57" ht="12.75">
      <c r="A23" s="5"/>
      <c r="B23" s="12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>
        <f>SUM(C23:BB23)</f>
        <v>0</v>
      </c>
      <c r="BD23" s="21">
        <f>+BC23/(BC86+BC87)</f>
        <v>0</v>
      </c>
      <c r="BE23" s="21">
        <f>+BC23/BC17</f>
        <v>0</v>
      </c>
    </row>
    <row r="24" spans="1:57" ht="12.75">
      <c r="A24" s="5"/>
      <c r="B24" s="12" t="s">
        <v>53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>
        <f>SUM(C24:BB24)</f>
        <v>0</v>
      </c>
      <c r="BD24" s="21">
        <f>+BC24/(BC86+BC87)</f>
        <v>0</v>
      </c>
      <c r="BE24" s="21">
        <f>+BC24/BC17</f>
        <v>0</v>
      </c>
    </row>
    <row r="25" spans="1:57" ht="12.75">
      <c r="A25" s="5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8"/>
      <c r="BE25" s="21"/>
    </row>
    <row r="26" spans="1:57" ht="12.75">
      <c r="A26" s="5" t="s">
        <v>60</v>
      </c>
      <c r="B26" s="12" t="s">
        <v>61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9">
        <f>SUM(C26:BB26)</f>
        <v>0</v>
      </c>
      <c r="BD26" s="21">
        <f>+BC26/(BC86+BC87)</f>
        <v>0</v>
      </c>
      <c r="BE26" s="21">
        <f>+BC26/BC17</f>
        <v>0</v>
      </c>
    </row>
    <row r="27" spans="1:57" ht="12.75">
      <c r="A27" s="5"/>
      <c r="B27" s="12" t="s">
        <v>62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f>SUM(C27:BB27)</f>
        <v>0</v>
      </c>
      <c r="BD27" s="21">
        <f>+BC27/(BC86+BC87)</f>
        <v>0</v>
      </c>
      <c r="BE27" s="21">
        <f>+BC27/BC17</f>
        <v>0</v>
      </c>
    </row>
    <row r="28" spans="1:57" ht="12.75">
      <c r="A28" s="5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8"/>
      <c r="BE28" s="21"/>
    </row>
    <row r="29" spans="1:57" ht="12.75">
      <c r="A29" s="5" t="s">
        <v>4</v>
      </c>
      <c r="B29" s="12" t="s">
        <v>5</v>
      </c>
      <c r="C29" s="9">
        <v>40</v>
      </c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40</v>
      </c>
      <c r="K29" s="9">
        <v>40</v>
      </c>
      <c r="L29" s="9">
        <v>40</v>
      </c>
      <c r="M29" s="9">
        <v>40</v>
      </c>
      <c r="N29" s="9">
        <v>40</v>
      </c>
      <c r="O29" s="9">
        <v>40</v>
      </c>
      <c r="P29" s="9">
        <v>40</v>
      </c>
      <c r="Q29" s="9">
        <v>40</v>
      </c>
      <c r="R29" s="9">
        <v>40</v>
      </c>
      <c r="S29" s="9">
        <v>40</v>
      </c>
      <c r="T29" s="9">
        <v>40</v>
      </c>
      <c r="U29" s="9">
        <v>40</v>
      </c>
      <c r="V29" s="9">
        <v>40</v>
      </c>
      <c r="W29" s="9">
        <v>40</v>
      </c>
      <c r="X29" s="9">
        <v>40</v>
      </c>
      <c r="Y29" s="9">
        <v>40</v>
      </c>
      <c r="Z29" s="9">
        <v>40</v>
      </c>
      <c r="AA29" s="9">
        <v>40</v>
      </c>
      <c r="AB29" s="9">
        <v>40</v>
      </c>
      <c r="AC29" s="9">
        <v>40</v>
      </c>
      <c r="AD29" s="9">
        <v>40</v>
      </c>
      <c r="AE29" s="9">
        <v>40</v>
      </c>
      <c r="AF29" s="9">
        <v>40</v>
      </c>
      <c r="AG29" s="9">
        <v>40</v>
      </c>
      <c r="AH29" s="9">
        <v>40</v>
      </c>
      <c r="AI29" s="9">
        <v>40</v>
      </c>
      <c r="AJ29" s="9">
        <v>40</v>
      </c>
      <c r="AK29" s="9">
        <v>40</v>
      </c>
      <c r="AL29" s="9">
        <v>40</v>
      </c>
      <c r="AM29" s="9">
        <v>40</v>
      </c>
      <c r="AN29" s="9">
        <v>40</v>
      </c>
      <c r="AO29" s="9">
        <v>40</v>
      </c>
      <c r="AP29" s="9">
        <v>40</v>
      </c>
      <c r="AQ29" s="9">
        <v>40</v>
      </c>
      <c r="AR29" s="9">
        <v>40</v>
      </c>
      <c r="AS29" s="9">
        <v>40</v>
      </c>
      <c r="AT29" s="9">
        <v>40</v>
      </c>
      <c r="AU29" s="9">
        <v>40</v>
      </c>
      <c r="AV29" s="9">
        <v>40</v>
      </c>
      <c r="AW29" s="9">
        <v>40</v>
      </c>
      <c r="AX29" s="9">
        <v>40</v>
      </c>
      <c r="AY29" s="9">
        <v>40</v>
      </c>
      <c r="AZ29" s="9">
        <v>40</v>
      </c>
      <c r="BA29" s="9">
        <v>40</v>
      </c>
      <c r="BB29" s="9">
        <v>40</v>
      </c>
      <c r="BC29" s="9">
        <f>SUM(C29:BB29)</f>
        <v>2080</v>
      </c>
      <c r="BD29" s="21">
        <f>+BC29/(BC86+BC87)</f>
        <v>0.1379346932279371</v>
      </c>
      <c r="BE29" s="21">
        <f>+BC29/BC17</f>
        <v>0.13459507589091602</v>
      </c>
    </row>
    <row r="30" spans="1:57" ht="12.75">
      <c r="A30" s="5"/>
      <c r="B30" s="12" t="s">
        <v>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f>SUM(C30:BB30)</f>
        <v>0</v>
      </c>
      <c r="BD30" s="21">
        <f>+BC30/(BC86+BC87)</f>
        <v>0</v>
      </c>
      <c r="BE30" s="21">
        <f>+BC30/BC17</f>
        <v>0</v>
      </c>
    </row>
    <row r="31" spans="1:57" ht="12.75">
      <c r="A31" s="5"/>
      <c r="B31" s="12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>
        <f>SUM(C31:BB31)</f>
        <v>0</v>
      </c>
      <c r="BD31" s="21">
        <f>+BC31/(BC86+BC87)</f>
        <v>0</v>
      </c>
      <c r="BE31" s="21">
        <f>+BC31/BC17</f>
        <v>0</v>
      </c>
    </row>
    <row r="32" spans="1:57" ht="12.75">
      <c r="A32" s="5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21"/>
      <c r="BE32" s="21"/>
    </row>
    <row r="33" spans="1:57" ht="12.75">
      <c r="A33" s="5" t="s">
        <v>6</v>
      </c>
      <c r="B33" s="12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>
        <f>SUM(C33:BB33)</f>
        <v>0</v>
      </c>
      <c r="BD33" s="21">
        <f>+BC33/(BC86+BC87)</f>
        <v>0</v>
      </c>
      <c r="BE33" s="21">
        <f>+BC33/BC17</f>
        <v>0</v>
      </c>
    </row>
    <row r="34" spans="1:57" ht="12.75">
      <c r="A34" s="5"/>
      <c r="B34" s="12" t="s">
        <v>8</v>
      </c>
      <c r="C34" s="9"/>
      <c r="D34" s="9">
        <v>30</v>
      </c>
      <c r="E34" s="9"/>
      <c r="F34" s="9"/>
      <c r="G34" s="9"/>
      <c r="H34" s="9"/>
      <c r="I34" s="9"/>
      <c r="J34" s="9"/>
      <c r="K34" s="9"/>
      <c r="L34" s="9"/>
      <c r="M34" s="9"/>
      <c r="N34" s="9">
        <v>30</v>
      </c>
      <c r="O34" s="9"/>
      <c r="P34" s="9"/>
      <c r="Q34" s="9"/>
      <c r="R34" s="9"/>
      <c r="S34" s="9"/>
      <c r="T34" s="9"/>
      <c r="U34" s="9"/>
      <c r="V34" s="9"/>
      <c r="W34" s="9">
        <v>30</v>
      </c>
      <c r="X34" s="9"/>
      <c r="Y34" s="9"/>
      <c r="Z34" s="9"/>
      <c r="AA34" s="9"/>
      <c r="AB34" s="9"/>
      <c r="AC34" s="9"/>
      <c r="AD34" s="9"/>
      <c r="AE34" s="9"/>
      <c r="AF34" s="9">
        <v>30</v>
      </c>
      <c r="AG34" s="9"/>
      <c r="AH34" s="9"/>
      <c r="AI34" s="9"/>
      <c r="AJ34" s="9"/>
      <c r="AK34" s="9"/>
      <c r="AL34" s="9"/>
      <c r="AM34" s="9"/>
      <c r="AN34" s="9"/>
      <c r="AO34" s="9">
        <v>30</v>
      </c>
      <c r="AP34" s="9"/>
      <c r="AQ34" s="9"/>
      <c r="AR34" s="9"/>
      <c r="AS34" s="9"/>
      <c r="AT34" s="9"/>
      <c r="AU34" s="9"/>
      <c r="AV34" s="9"/>
      <c r="AW34" s="9">
        <v>30</v>
      </c>
      <c r="AX34" s="9"/>
      <c r="AY34" s="9"/>
      <c r="AZ34" s="9"/>
      <c r="BA34" s="9"/>
      <c r="BB34" s="9"/>
      <c r="BC34" s="9">
        <f>SUM(C34:BB34)</f>
        <v>180</v>
      </c>
      <c r="BD34" s="21">
        <f>+BC34/(BC86+BC87)</f>
        <v>0.011936656144725328</v>
      </c>
      <c r="BE34" s="21">
        <f>+BC34/BC17</f>
        <v>0.011647650798252349</v>
      </c>
    </row>
    <row r="35" spans="1:57" ht="12.75">
      <c r="A35" s="5"/>
      <c r="B35" s="12" t="s">
        <v>9</v>
      </c>
      <c r="C35" s="9"/>
      <c r="D35" s="9"/>
      <c r="E35" s="9"/>
      <c r="F35" s="9"/>
      <c r="G35" s="9"/>
      <c r="H35" s="9"/>
      <c r="I35" s="9">
        <v>30</v>
      </c>
      <c r="J35" s="9"/>
      <c r="K35" s="9"/>
      <c r="L35" s="9"/>
      <c r="M35" s="9"/>
      <c r="N35" s="9"/>
      <c r="O35" s="9"/>
      <c r="P35" s="9"/>
      <c r="Q35" s="9"/>
      <c r="R35" s="9">
        <v>30</v>
      </c>
      <c r="S35" s="9"/>
      <c r="T35" s="9"/>
      <c r="U35" s="9"/>
      <c r="V35" s="9"/>
      <c r="W35" s="9"/>
      <c r="X35" s="9"/>
      <c r="Y35" s="9"/>
      <c r="Z35" s="9"/>
      <c r="AA35" s="9"/>
      <c r="AB35" s="9">
        <v>30</v>
      </c>
      <c r="AC35" s="9"/>
      <c r="AD35" s="9"/>
      <c r="AE35" s="9"/>
      <c r="AF35" s="9"/>
      <c r="AG35" s="9"/>
      <c r="AH35" s="9"/>
      <c r="AI35" s="9"/>
      <c r="AJ35" s="9">
        <v>30</v>
      </c>
      <c r="AK35" s="9"/>
      <c r="AL35" s="9"/>
      <c r="AM35" s="9"/>
      <c r="AN35" s="9"/>
      <c r="AO35" s="9"/>
      <c r="AP35" s="9"/>
      <c r="AQ35" s="9"/>
      <c r="AR35" s="9"/>
      <c r="AS35" s="9">
        <v>30</v>
      </c>
      <c r="AT35" s="9"/>
      <c r="AU35" s="9"/>
      <c r="AV35" s="9"/>
      <c r="AW35" s="9"/>
      <c r="AX35" s="9"/>
      <c r="AY35" s="9"/>
      <c r="AZ35" s="9"/>
      <c r="BA35" s="9">
        <v>30</v>
      </c>
      <c r="BB35" s="9"/>
      <c r="BC35" s="9">
        <f>SUM(C35:BB35)</f>
        <v>180</v>
      </c>
      <c r="BD35" s="21">
        <f>+BC35/(BC86+BC87)</f>
        <v>0.011936656144725328</v>
      </c>
      <c r="BE35" s="21">
        <f>+BC35/BC17</f>
        <v>0.011647650798252349</v>
      </c>
    </row>
    <row r="36" spans="1:57" ht="12.75">
      <c r="A36" s="5"/>
      <c r="B36" s="12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f>SUM(C36:BB36)</f>
        <v>0</v>
      </c>
      <c r="BD36" s="21">
        <f>+BC36/(BC86+BC87)</f>
        <v>0</v>
      </c>
      <c r="BE36" s="21">
        <f>+BC36/BC17</f>
        <v>0</v>
      </c>
    </row>
    <row r="37" spans="1:57" ht="12.75">
      <c r="A37" s="5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1"/>
      <c r="BE37" s="21"/>
    </row>
    <row r="38" spans="1:57" ht="12.75">
      <c r="A38" s="5" t="s">
        <v>2</v>
      </c>
      <c r="B38" s="12" t="s">
        <v>0</v>
      </c>
      <c r="C38" s="9"/>
      <c r="D38" s="9"/>
      <c r="E38" s="9"/>
      <c r="F38" s="9"/>
      <c r="G38" s="9">
        <v>500</v>
      </c>
      <c r="H38" s="9"/>
      <c r="I38" s="9"/>
      <c r="J38" s="9"/>
      <c r="K38" s="9">
        <v>500</v>
      </c>
      <c r="L38" s="9"/>
      <c r="M38" s="9"/>
      <c r="N38" s="9"/>
      <c r="O38" s="9">
        <v>500</v>
      </c>
      <c r="P38" s="9"/>
      <c r="Q38" s="9"/>
      <c r="R38" s="9"/>
      <c r="S38" s="9"/>
      <c r="T38" s="9">
        <v>500</v>
      </c>
      <c r="U38" s="9"/>
      <c r="V38" s="9"/>
      <c r="W38" s="9"/>
      <c r="X38" s="9">
        <v>500</v>
      </c>
      <c r="Y38" s="9"/>
      <c r="Z38" s="9"/>
      <c r="AA38" s="9"/>
      <c r="AB38" s="9">
        <v>500</v>
      </c>
      <c r="AC38" s="9"/>
      <c r="AD38" s="9"/>
      <c r="AE38" s="9"/>
      <c r="AF38" s="9"/>
      <c r="AG38" s="9">
        <v>500</v>
      </c>
      <c r="AH38" s="9"/>
      <c r="AI38" s="9"/>
      <c r="AJ38" s="9"/>
      <c r="AK38" s="9">
        <v>500</v>
      </c>
      <c r="AL38" s="9"/>
      <c r="AM38" s="9"/>
      <c r="AN38" s="9"/>
      <c r="AO38" s="9">
        <v>500</v>
      </c>
      <c r="AP38" s="9"/>
      <c r="AQ38" s="9"/>
      <c r="AR38" s="9"/>
      <c r="AS38" s="9"/>
      <c r="AT38" s="9">
        <v>500</v>
      </c>
      <c r="AU38" s="9"/>
      <c r="AV38" s="9"/>
      <c r="AW38" s="9"/>
      <c r="AX38" s="9">
        <v>500</v>
      </c>
      <c r="AY38" s="9"/>
      <c r="AZ38" s="9"/>
      <c r="BA38" s="9"/>
      <c r="BB38" s="9"/>
      <c r="BC38" s="9">
        <f aca="true" t="shared" si="5" ref="BC38:BC45">SUM(C38:BB38)</f>
        <v>5500</v>
      </c>
      <c r="BD38" s="21">
        <f>+BC38/(BC86+BC87)</f>
        <v>0.3647311599777183</v>
      </c>
      <c r="BE38" s="21">
        <f>+BC38/BC17</f>
        <v>0.3559004410577106</v>
      </c>
    </row>
    <row r="39" spans="1:57" ht="12.75">
      <c r="A39" s="5"/>
      <c r="B39" s="12" t="s">
        <v>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>
        <f t="shared" si="5"/>
        <v>0</v>
      </c>
      <c r="BD39" s="21">
        <f>+BC39/(BC86+BC87)</f>
        <v>0</v>
      </c>
      <c r="BE39" s="21">
        <f>+BC39/BC17</f>
        <v>0</v>
      </c>
    </row>
    <row r="40" spans="1:57" ht="12.75">
      <c r="A40" s="5"/>
      <c r="B40" s="12" t="s">
        <v>11</v>
      </c>
      <c r="C40" s="9"/>
      <c r="D40" s="9">
        <v>100</v>
      </c>
      <c r="E40" s="9"/>
      <c r="F40" s="9"/>
      <c r="G40" s="9"/>
      <c r="H40" s="9"/>
      <c r="I40" s="9">
        <v>100</v>
      </c>
      <c r="J40" s="9"/>
      <c r="K40" s="9"/>
      <c r="L40" s="9"/>
      <c r="M40" s="9">
        <v>100</v>
      </c>
      <c r="N40" s="9"/>
      <c r="O40" s="9"/>
      <c r="P40" s="9"/>
      <c r="Q40" s="9">
        <v>100</v>
      </c>
      <c r="R40" s="9"/>
      <c r="S40" s="9"/>
      <c r="T40" s="9"/>
      <c r="U40" s="9"/>
      <c r="V40" s="9">
        <v>100</v>
      </c>
      <c r="W40" s="9"/>
      <c r="X40" s="9"/>
      <c r="Y40" s="9"/>
      <c r="Z40" s="9">
        <v>100</v>
      </c>
      <c r="AA40" s="9"/>
      <c r="AB40" s="9"/>
      <c r="AC40" s="9"/>
      <c r="AD40" s="9">
        <v>150</v>
      </c>
      <c r="AE40" s="9"/>
      <c r="AF40" s="9"/>
      <c r="AG40" s="9"/>
      <c r="AH40" s="9"/>
      <c r="AI40" s="9">
        <v>150</v>
      </c>
      <c r="AJ40" s="9"/>
      <c r="AK40" s="9"/>
      <c r="AL40" s="9"/>
      <c r="AM40" s="9">
        <v>100</v>
      </c>
      <c r="AN40" s="9"/>
      <c r="AO40" s="9"/>
      <c r="AP40" s="9"/>
      <c r="AQ40" s="9">
        <v>100</v>
      </c>
      <c r="AR40" s="9"/>
      <c r="AS40" s="9"/>
      <c r="AT40" s="9"/>
      <c r="AU40" s="9"/>
      <c r="AV40" s="9">
        <v>100</v>
      </c>
      <c r="AW40" s="9"/>
      <c r="AX40" s="9"/>
      <c r="AY40" s="9"/>
      <c r="AZ40" s="9">
        <v>100</v>
      </c>
      <c r="BA40" s="9"/>
      <c r="BB40" s="9"/>
      <c r="BC40" s="9">
        <f t="shared" si="5"/>
        <v>1300</v>
      </c>
      <c r="BD40" s="21">
        <f>+BC40/(BC86+BC87)</f>
        <v>0.08620918326746069</v>
      </c>
      <c r="BE40" s="21">
        <f>+BC40/BC17</f>
        <v>0.08412192243182251</v>
      </c>
    </row>
    <row r="41" spans="1:57" ht="12.75">
      <c r="A41" s="5"/>
      <c r="B41" s="12" t="s">
        <v>12</v>
      </c>
      <c r="C41" s="9"/>
      <c r="D41" s="9">
        <v>150</v>
      </c>
      <c r="E41" s="9"/>
      <c r="F41" s="9"/>
      <c r="G41" s="9"/>
      <c r="H41" s="9"/>
      <c r="I41" s="9">
        <v>200</v>
      </c>
      <c r="J41" s="9"/>
      <c r="K41" s="9"/>
      <c r="L41" s="9"/>
      <c r="M41" s="9">
        <v>150</v>
      </c>
      <c r="N41" s="9"/>
      <c r="O41" s="9"/>
      <c r="P41" s="9"/>
      <c r="Q41" s="9">
        <v>100</v>
      </c>
      <c r="R41" s="9"/>
      <c r="S41" s="9"/>
      <c r="T41" s="9"/>
      <c r="U41" s="9"/>
      <c r="V41" s="9">
        <v>100</v>
      </c>
      <c r="W41" s="9"/>
      <c r="X41" s="9"/>
      <c r="Y41" s="9"/>
      <c r="Z41" s="9">
        <v>100</v>
      </c>
      <c r="AA41" s="9"/>
      <c r="AB41" s="9"/>
      <c r="AC41" s="9"/>
      <c r="AD41" s="9">
        <v>75</v>
      </c>
      <c r="AE41" s="9"/>
      <c r="AF41" s="9"/>
      <c r="AG41" s="9"/>
      <c r="AH41" s="9"/>
      <c r="AI41" s="9">
        <v>100</v>
      </c>
      <c r="AJ41" s="9"/>
      <c r="AK41" s="9"/>
      <c r="AL41" s="9"/>
      <c r="AM41" s="9">
        <v>100</v>
      </c>
      <c r="AN41" s="9"/>
      <c r="AO41" s="9"/>
      <c r="AP41" s="9"/>
      <c r="AQ41" s="9">
        <v>100</v>
      </c>
      <c r="AR41" s="9"/>
      <c r="AS41" s="9"/>
      <c r="AT41" s="9"/>
      <c r="AU41" s="9"/>
      <c r="AV41" s="9">
        <v>100</v>
      </c>
      <c r="AW41" s="9"/>
      <c r="AX41" s="9"/>
      <c r="AY41" s="9"/>
      <c r="AZ41" s="9">
        <v>100</v>
      </c>
      <c r="BA41" s="9"/>
      <c r="BB41" s="9"/>
      <c r="BC41" s="9">
        <f t="shared" si="5"/>
        <v>1375</v>
      </c>
      <c r="BD41" s="21">
        <f>+BC41/(BC86+BC87)</f>
        <v>0.09118278999442958</v>
      </c>
      <c r="BE41" s="21">
        <f>+BC41/BC17</f>
        <v>0.08897511026442766</v>
      </c>
    </row>
    <row r="42" spans="1:57" ht="12.75">
      <c r="A42" s="5"/>
      <c r="B42" s="12" t="s">
        <v>13</v>
      </c>
      <c r="C42" s="9"/>
      <c r="D42" s="9"/>
      <c r="E42" s="9"/>
      <c r="F42" s="9"/>
      <c r="G42" s="9">
        <v>20</v>
      </c>
      <c r="H42" s="9"/>
      <c r="I42" s="9"/>
      <c r="J42" s="9"/>
      <c r="K42" s="9">
        <v>20</v>
      </c>
      <c r="L42" s="9"/>
      <c r="M42" s="9"/>
      <c r="N42" s="9"/>
      <c r="O42" s="9">
        <v>20</v>
      </c>
      <c r="P42" s="9"/>
      <c r="Q42" s="9"/>
      <c r="R42" s="9"/>
      <c r="S42" s="9"/>
      <c r="T42" s="9">
        <v>20</v>
      </c>
      <c r="U42" s="9"/>
      <c r="V42" s="9"/>
      <c r="W42" s="9"/>
      <c r="X42" s="9">
        <v>20</v>
      </c>
      <c r="Y42" s="9"/>
      <c r="Z42" s="9"/>
      <c r="AA42" s="9"/>
      <c r="AB42" s="9">
        <v>2</v>
      </c>
      <c r="AC42" s="9"/>
      <c r="AD42" s="9"/>
      <c r="AE42" s="9"/>
      <c r="AF42" s="9"/>
      <c r="AG42" s="9">
        <v>20</v>
      </c>
      <c r="AH42" s="9"/>
      <c r="AI42" s="9"/>
      <c r="AJ42" s="9"/>
      <c r="AK42" s="9">
        <v>20</v>
      </c>
      <c r="AL42" s="9"/>
      <c r="AM42" s="9"/>
      <c r="AN42" s="9"/>
      <c r="AO42" s="9">
        <v>20</v>
      </c>
      <c r="AP42" s="9"/>
      <c r="AQ42" s="9"/>
      <c r="AR42" s="9"/>
      <c r="AS42" s="9"/>
      <c r="AT42" s="9">
        <v>20</v>
      </c>
      <c r="AU42" s="9"/>
      <c r="AV42" s="9"/>
      <c r="AW42" s="9"/>
      <c r="AX42" s="9">
        <v>20</v>
      </c>
      <c r="AY42" s="9"/>
      <c r="AZ42" s="9"/>
      <c r="BA42" s="9"/>
      <c r="BB42" s="9">
        <v>20</v>
      </c>
      <c r="BC42" s="9">
        <f t="shared" si="5"/>
        <v>222</v>
      </c>
      <c r="BD42" s="21">
        <f>+BC42/(BC86+BC87)</f>
        <v>0.014721875911827904</v>
      </c>
      <c r="BE42" s="21">
        <f>+BC42/BC17</f>
        <v>0.014365435984511229</v>
      </c>
    </row>
    <row r="43" spans="1:57" ht="12.75">
      <c r="A43" s="5"/>
      <c r="B43" s="12" t="s">
        <v>22</v>
      </c>
      <c r="C43" s="9">
        <v>40</v>
      </c>
      <c r="D43" s="9"/>
      <c r="E43" s="9"/>
      <c r="F43" s="9"/>
      <c r="G43" s="9"/>
      <c r="H43" s="9">
        <v>40</v>
      </c>
      <c r="I43" s="9"/>
      <c r="J43" s="9"/>
      <c r="K43" s="9"/>
      <c r="L43" s="9">
        <v>40</v>
      </c>
      <c r="M43" s="9"/>
      <c r="N43" s="9"/>
      <c r="O43" s="9"/>
      <c r="P43" s="9">
        <v>40</v>
      </c>
      <c r="Q43" s="9"/>
      <c r="R43" s="9"/>
      <c r="S43" s="9"/>
      <c r="T43" s="9">
        <v>40</v>
      </c>
      <c r="U43" s="9"/>
      <c r="V43" s="9"/>
      <c r="W43" s="9"/>
      <c r="X43" s="9"/>
      <c r="Y43" s="9">
        <v>40</v>
      </c>
      <c r="Z43" s="9"/>
      <c r="AA43" s="9"/>
      <c r="AB43" s="9"/>
      <c r="AC43" s="9">
        <v>40</v>
      </c>
      <c r="AD43" s="9"/>
      <c r="AE43" s="9"/>
      <c r="AF43" s="9"/>
      <c r="AG43" s="9"/>
      <c r="AH43" s="9">
        <v>40</v>
      </c>
      <c r="AI43" s="9"/>
      <c r="AJ43" s="9"/>
      <c r="AK43" s="9"/>
      <c r="AL43" s="9">
        <v>40</v>
      </c>
      <c r="AM43" s="9"/>
      <c r="AN43" s="9"/>
      <c r="AO43" s="9"/>
      <c r="AP43" s="9">
        <v>40</v>
      </c>
      <c r="AQ43" s="9"/>
      <c r="AR43" s="9"/>
      <c r="AS43" s="9"/>
      <c r="AT43" s="9"/>
      <c r="AU43" s="9">
        <v>40</v>
      </c>
      <c r="AV43" s="9"/>
      <c r="AW43" s="9"/>
      <c r="AX43" s="9"/>
      <c r="AY43" s="9">
        <v>40</v>
      </c>
      <c r="AZ43" s="9"/>
      <c r="BA43" s="9"/>
      <c r="BB43" s="9"/>
      <c r="BC43" s="9">
        <f t="shared" si="5"/>
        <v>480</v>
      </c>
      <c r="BD43" s="21">
        <f>+BC43/(BC86+BC87)</f>
        <v>0.03183108305260087</v>
      </c>
      <c r="BE43" s="21">
        <f>+BC43/BC17</f>
        <v>0.031060402128672927</v>
      </c>
    </row>
    <row r="44" spans="1:57" ht="12.75">
      <c r="A44" s="5"/>
      <c r="B44" s="12" t="s">
        <v>23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>
        <f t="shared" si="5"/>
        <v>0</v>
      </c>
      <c r="BD44" s="21">
        <f>+BC44/(BC86+BC87)</f>
        <v>0</v>
      </c>
      <c r="BE44" s="21">
        <f>+BC44/BC17</f>
        <v>0</v>
      </c>
    </row>
    <row r="45" spans="1:57" ht="12.75">
      <c r="A45" s="5"/>
      <c r="B45" s="12" t="s">
        <v>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>
        <f t="shared" si="5"/>
        <v>0</v>
      </c>
      <c r="BD45" s="21">
        <f>+BC45/(BC86+BC87)</f>
        <v>0</v>
      </c>
      <c r="BE45" s="21">
        <f>+BC45/BC17</f>
        <v>0</v>
      </c>
    </row>
    <row r="46" spans="1:57" ht="12.75">
      <c r="A46" s="5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21"/>
      <c r="BE46" s="21"/>
    </row>
    <row r="47" spans="1:57" ht="12.75">
      <c r="A47" s="5" t="s">
        <v>20</v>
      </c>
      <c r="B47" s="12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>
        <f aca="true" t="shared" si="6" ref="BC47:BC52">SUM(C47:BB47)</f>
        <v>0</v>
      </c>
      <c r="BD47" s="21">
        <f>+BC47/(BC86+BC87)</f>
        <v>0</v>
      </c>
      <c r="BE47" s="21">
        <f>+BC47/BC17</f>
        <v>0</v>
      </c>
    </row>
    <row r="48" spans="1:57" ht="12.75">
      <c r="A48" s="5"/>
      <c r="B48" s="12" t="s">
        <v>25</v>
      </c>
      <c r="C48" s="9">
        <v>20</v>
      </c>
      <c r="D48" s="9">
        <v>20</v>
      </c>
      <c r="E48" s="9">
        <v>20</v>
      </c>
      <c r="F48" s="9">
        <v>20</v>
      </c>
      <c r="G48" s="9">
        <v>20</v>
      </c>
      <c r="H48" s="9">
        <v>20</v>
      </c>
      <c r="I48" s="9">
        <v>20</v>
      </c>
      <c r="J48" s="9">
        <v>20</v>
      </c>
      <c r="K48" s="9">
        <v>20</v>
      </c>
      <c r="L48" s="9">
        <v>20</v>
      </c>
      <c r="M48" s="9">
        <v>20</v>
      </c>
      <c r="N48" s="9">
        <v>20</v>
      </c>
      <c r="O48" s="9">
        <v>20</v>
      </c>
      <c r="P48" s="9">
        <v>20</v>
      </c>
      <c r="Q48" s="9">
        <v>20</v>
      </c>
      <c r="R48" s="9">
        <v>20</v>
      </c>
      <c r="S48" s="9">
        <v>20</v>
      </c>
      <c r="T48" s="9">
        <v>20</v>
      </c>
      <c r="U48" s="9">
        <v>20</v>
      </c>
      <c r="V48" s="9">
        <v>20</v>
      </c>
      <c r="W48" s="9">
        <v>20</v>
      </c>
      <c r="X48" s="9">
        <v>20</v>
      </c>
      <c r="Y48" s="9">
        <v>20</v>
      </c>
      <c r="Z48" s="9">
        <v>20</v>
      </c>
      <c r="AA48" s="9">
        <v>20</v>
      </c>
      <c r="AB48" s="9">
        <v>20</v>
      </c>
      <c r="AC48" s="9">
        <v>20</v>
      </c>
      <c r="AD48" s="9">
        <v>20</v>
      </c>
      <c r="AE48" s="9">
        <v>20</v>
      </c>
      <c r="AF48" s="9">
        <v>20</v>
      </c>
      <c r="AG48" s="9">
        <v>20</v>
      </c>
      <c r="AH48" s="9">
        <v>20</v>
      </c>
      <c r="AI48" s="9">
        <v>20</v>
      </c>
      <c r="AJ48" s="9">
        <v>20</v>
      </c>
      <c r="AK48" s="9">
        <v>20</v>
      </c>
      <c r="AL48" s="9">
        <v>20</v>
      </c>
      <c r="AM48" s="9">
        <v>20</v>
      </c>
      <c r="AN48" s="9">
        <v>20</v>
      </c>
      <c r="AO48" s="9">
        <v>20</v>
      </c>
      <c r="AP48" s="9">
        <v>20</v>
      </c>
      <c r="AQ48" s="9">
        <v>20</v>
      </c>
      <c r="AR48" s="9">
        <v>20</v>
      </c>
      <c r="AS48" s="9">
        <v>20</v>
      </c>
      <c r="AT48" s="9">
        <v>20</v>
      </c>
      <c r="AU48" s="9">
        <v>20</v>
      </c>
      <c r="AV48" s="9">
        <v>20</v>
      </c>
      <c r="AW48" s="9">
        <v>20</v>
      </c>
      <c r="AX48" s="9">
        <v>20</v>
      </c>
      <c r="AY48" s="9">
        <v>20</v>
      </c>
      <c r="AZ48" s="9">
        <v>20</v>
      </c>
      <c r="BA48" s="9">
        <v>20</v>
      </c>
      <c r="BB48" s="9">
        <v>20</v>
      </c>
      <c r="BC48" s="9">
        <f t="shared" si="6"/>
        <v>1040</v>
      </c>
      <c r="BD48" s="21">
        <f>+BC48/(BC86+BC87)</f>
        <v>0.06896734661396856</v>
      </c>
      <c r="BE48" s="21">
        <f>+BC48/BC17</f>
        <v>0.06729753794545801</v>
      </c>
    </row>
    <row r="49" spans="1:57" ht="12.75">
      <c r="A49" s="5"/>
      <c r="B49" s="12" t="s">
        <v>26</v>
      </c>
      <c r="C49" s="9"/>
      <c r="D49" s="9"/>
      <c r="E49" s="9"/>
      <c r="F49" s="9"/>
      <c r="G49" s="9"/>
      <c r="H49" s="9"/>
      <c r="I49" s="9">
        <v>30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30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v>30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>
        <v>30</v>
      </c>
      <c r="AW49" s="9"/>
      <c r="AX49" s="9"/>
      <c r="AY49" s="9"/>
      <c r="AZ49" s="9"/>
      <c r="BA49" s="9"/>
      <c r="BB49" s="9"/>
      <c r="BC49" s="9">
        <f t="shared" si="6"/>
        <v>120</v>
      </c>
      <c r="BD49" s="21">
        <f>+BC49/(BC86+BC87)</f>
        <v>0.007957770763150218</v>
      </c>
      <c r="BE49" s="21">
        <f>+BC49/BC17</f>
        <v>0.007765100532168232</v>
      </c>
    </row>
    <row r="50" spans="1:57" ht="12.75">
      <c r="A50" s="5"/>
      <c r="B50" s="12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>
        <v>65</v>
      </c>
      <c r="AU50" s="9"/>
      <c r="AV50" s="9"/>
      <c r="AW50" s="9"/>
      <c r="AX50" s="9"/>
      <c r="AY50" s="9"/>
      <c r="AZ50" s="9"/>
      <c r="BA50" s="9"/>
      <c r="BB50" s="9"/>
      <c r="BC50" s="9">
        <f t="shared" si="6"/>
        <v>65</v>
      </c>
      <c r="BD50" s="21">
        <f>+BC50/(BC86+BC87)</f>
        <v>0.004310459163373035</v>
      </c>
      <c r="BE50" s="21">
        <f>+BC50/BC17</f>
        <v>0.0042060961215911255</v>
      </c>
    </row>
    <row r="51" spans="1:57" ht="12.75">
      <c r="A51" s="5"/>
      <c r="B51" s="12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>
        <f t="shared" si="6"/>
        <v>0</v>
      </c>
      <c r="BD51" s="21">
        <f>+BC51/(BC86+BC87)</f>
        <v>0</v>
      </c>
      <c r="BE51" s="21">
        <f>+BC51/BC17</f>
        <v>0</v>
      </c>
    </row>
    <row r="52" spans="1:57" ht="12.75">
      <c r="A52" s="5"/>
      <c r="B52" s="12" t="s">
        <v>29</v>
      </c>
      <c r="C52" s="9">
        <v>1.25</v>
      </c>
      <c r="D52" s="9">
        <v>1.25</v>
      </c>
      <c r="E52" s="9">
        <v>1.25</v>
      </c>
      <c r="F52" s="9">
        <v>1.25</v>
      </c>
      <c r="G52" s="9">
        <v>1.25</v>
      </c>
      <c r="H52" s="9">
        <v>1.25</v>
      </c>
      <c r="I52" s="9">
        <v>1.25</v>
      </c>
      <c r="J52" s="9">
        <v>1.25</v>
      </c>
      <c r="K52" s="9">
        <v>1.25</v>
      </c>
      <c r="L52" s="9">
        <v>1.25</v>
      </c>
      <c r="M52" s="9">
        <v>1.25</v>
      </c>
      <c r="N52" s="9">
        <v>1.25</v>
      </c>
      <c r="O52" s="9">
        <v>1.25</v>
      </c>
      <c r="P52" s="9">
        <v>1.25</v>
      </c>
      <c r="Q52" s="9">
        <v>1.25</v>
      </c>
      <c r="R52" s="9">
        <v>1.25</v>
      </c>
      <c r="S52" s="9">
        <v>1.25</v>
      </c>
      <c r="T52" s="9">
        <v>1.25</v>
      </c>
      <c r="U52" s="9">
        <v>1.25</v>
      </c>
      <c r="V52" s="9">
        <v>1.25</v>
      </c>
      <c r="W52" s="9">
        <v>1.25</v>
      </c>
      <c r="X52" s="9">
        <v>1.25</v>
      </c>
      <c r="Y52" s="9">
        <v>1.25</v>
      </c>
      <c r="Z52" s="9">
        <v>1.25</v>
      </c>
      <c r="AA52" s="9">
        <v>1.25</v>
      </c>
      <c r="AB52" s="9">
        <v>1.25</v>
      </c>
      <c r="AC52" s="9">
        <v>1.25</v>
      </c>
      <c r="AD52" s="9">
        <v>1.25</v>
      </c>
      <c r="AE52" s="9">
        <v>1.25</v>
      </c>
      <c r="AF52" s="9">
        <v>1.25</v>
      </c>
      <c r="AG52" s="9">
        <v>1.25</v>
      </c>
      <c r="AH52" s="9">
        <v>1.25</v>
      </c>
      <c r="AI52" s="9">
        <v>1.25</v>
      </c>
      <c r="AJ52" s="9">
        <v>1.25</v>
      </c>
      <c r="AK52" s="9">
        <v>1.25</v>
      </c>
      <c r="AL52" s="9">
        <v>1.25</v>
      </c>
      <c r="AM52" s="9">
        <v>1.25</v>
      </c>
      <c r="AN52" s="9">
        <v>1.25</v>
      </c>
      <c r="AO52" s="9">
        <v>1.25</v>
      </c>
      <c r="AP52" s="9">
        <v>1.25</v>
      </c>
      <c r="AQ52" s="9">
        <v>1.25</v>
      </c>
      <c r="AR52" s="9">
        <v>1.25</v>
      </c>
      <c r="AS52" s="9">
        <v>1.25</v>
      </c>
      <c r="AT52" s="9">
        <v>1.25</v>
      </c>
      <c r="AU52" s="9">
        <v>1.25</v>
      </c>
      <c r="AV52" s="9">
        <v>1.25</v>
      </c>
      <c r="AW52" s="9">
        <v>1.25</v>
      </c>
      <c r="AX52" s="9">
        <v>1.25</v>
      </c>
      <c r="AY52" s="9">
        <v>1.25</v>
      </c>
      <c r="AZ52" s="9">
        <v>1.25</v>
      </c>
      <c r="BA52" s="9">
        <v>1.25</v>
      </c>
      <c r="BB52" s="9">
        <v>1.25</v>
      </c>
      <c r="BC52" s="9">
        <f t="shared" si="6"/>
        <v>65</v>
      </c>
      <c r="BD52" s="21">
        <f>+BC52/(BC86+BC87)</f>
        <v>0.004310459163373035</v>
      </c>
      <c r="BE52" s="21">
        <f>+BC52/BC17</f>
        <v>0.0042060961215911255</v>
      </c>
    </row>
    <row r="53" spans="1:57" ht="12.75">
      <c r="A53" s="5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1"/>
      <c r="BE53" s="21"/>
    </row>
    <row r="54" spans="1:57" ht="12.75">
      <c r="A54" s="5" t="s">
        <v>78</v>
      </c>
      <c r="B54" s="12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>
        <f>SUM(C54:BB54)</f>
        <v>0</v>
      </c>
      <c r="BD54" s="21">
        <f>+BC54/(BC86+BC87)</f>
        <v>0</v>
      </c>
      <c r="BE54" s="21">
        <f>+BC54/BC17</f>
        <v>0</v>
      </c>
    </row>
    <row r="55" spans="1:57" ht="12.75">
      <c r="A55" s="5"/>
      <c r="B55" s="12" t="s">
        <v>79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>
        <f>SUM(C55:BB55)</f>
        <v>0</v>
      </c>
      <c r="BD55" s="21">
        <f>+BC55/(BC86+BC87)</f>
        <v>0</v>
      </c>
      <c r="BE55" s="21">
        <f>+BC55/BC17</f>
        <v>0</v>
      </c>
    </row>
    <row r="56" spans="1:57" ht="12.75">
      <c r="A56" s="5"/>
      <c r="B56" s="12" t="s">
        <v>80</v>
      </c>
      <c r="C56" s="9"/>
      <c r="D56" s="9"/>
      <c r="E56" s="9">
        <v>20</v>
      </c>
      <c r="F56" s="9"/>
      <c r="G56" s="9"/>
      <c r="H56" s="9"/>
      <c r="I56" s="9">
        <v>20</v>
      </c>
      <c r="J56" s="9"/>
      <c r="K56" s="9"/>
      <c r="L56" s="9"/>
      <c r="M56" s="9">
        <v>20</v>
      </c>
      <c r="N56" s="9"/>
      <c r="O56" s="9"/>
      <c r="P56" s="9"/>
      <c r="Q56" s="9"/>
      <c r="R56" s="9">
        <v>20</v>
      </c>
      <c r="S56" s="9"/>
      <c r="T56" s="9"/>
      <c r="U56" s="9"/>
      <c r="V56" s="9">
        <v>20</v>
      </c>
      <c r="W56" s="9"/>
      <c r="X56" s="9"/>
      <c r="Y56" s="9"/>
      <c r="Z56" s="9">
        <v>20</v>
      </c>
      <c r="AA56" s="9"/>
      <c r="AB56" s="9"/>
      <c r="AC56" s="9"/>
      <c r="AD56" s="9"/>
      <c r="AE56" s="9">
        <v>20</v>
      </c>
      <c r="AF56" s="9"/>
      <c r="AG56" s="9"/>
      <c r="AH56" s="9"/>
      <c r="AI56" s="9">
        <v>20</v>
      </c>
      <c r="AJ56" s="9"/>
      <c r="AK56" s="9"/>
      <c r="AL56" s="9"/>
      <c r="AM56" s="9">
        <v>20</v>
      </c>
      <c r="AN56" s="9"/>
      <c r="AO56" s="9"/>
      <c r="AP56" s="9"/>
      <c r="AQ56" s="9"/>
      <c r="AR56" s="9">
        <v>20</v>
      </c>
      <c r="AS56" s="9"/>
      <c r="AT56" s="9"/>
      <c r="AU56" s="9"/>
      <c r="AV56" s="9">
        <v>20</v>
      </c>
      <c r="AW56" s="9"/>
      <c r="AX56" s="9"/>
      <c r="AY56" s="9"/>
      <c r="AZ56" s="9">
        <v>20</v>
      </c>
      <c r="BA56" s="9"/>
      <c r="BB56" s="9"/>
      <c r="BC56" s="9">
        <f>SUM(C56:BB56)</f>
        <v>240</v>
      </c>
      <c r="BD56" s="21">
        <f>+BC56/(BC86+BC87)</f>
        <v>0.015915541526300436</v>
      </c>
      <c r="BE56" s="21">
        <f>+BC56/BC17</f>
        <v>0.015530201064336464</v>
      </c>
    </row>
    <row r="57" spans="1:57" ht="12.75">
      <c r="A57" s="5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1"/>
      <c r="BE57" s="21"/>
    </row>
    <row r="58" spans="1:57" ht="12.75">
      <c r="A58" s="5" t="s">
        <v>73</v>
      </c>
      <c r="B58" s="12" t="s">
        <v>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>
        <f>SUM(C58:BB58)</f>
        <v>0</v>
      </c>
      <c r="BD58" s="21">
        <f>+BC58/(BC86+BC87)</f>
        <v>0</v>
      </c>
      <c r="BE58" s="21">
        <f>+BC58/BC17</f>
        <v>0</v>
      </c>
    </row>
    <row r="59" spans="1:57" ht="12.75">
      <c r="A59" s="5"/>
      <c r="B59" s="12" t="s">
        <v>75</v>
      </c>
      <c r="C59" s="9">
        <v>180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180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180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>
        <v>180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>
        <f>SUM(C59:BB59)</f>
        <v>720</v>
      </c>
      <c r="BD59" s="21">
        <f>+BC59/(BC86+BC87)</f>
        <v>0.04774662457890131</v>
      </c>
      <c r="BE59" s="21">
        <f>+BC59/BC17</f>
        <v>0.046590603193009394</v>
      </c>
    </row>
    <row r="60" spans="1:57" ht="12.75">
      <c r="A60" s="5"/>
      <c r="B60" s="12" t="s">
        <v>76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>
        <f>SUM(C60:BB60)</f>
        <v>0</v>
      </c>
      <c r="BD60" s="21">
        <f>+BC60/(BC86+BC87)</f>
        <v>0</v>
      </c>
      <c r="BE60" s="21">
        <f>+BC60/BC17</f>
        <v>0</v>
      </c>
    </row>
    <row r="61" spans="1:57" ht="12.75">
      <c r="A61" s="5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1"/>
      <c r="BE61" s="21"/>
    </row>
    <row r="62" spans="1:57" ht="12.75">
      <c r="A62" s="5" t="s">
        <v>54</v>
      </c>
      <c r="B62" s="12" t="s">
        <v>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>
        <f>SUM(C62:BB62)</f>
        <v>0</v>
      </c>
      <c r="BD62" s="21">
        <f>+BC62/(BC86+BC87)</f>
        <v>0</v>
      </c>
      <c r="BE62" s="21">
        <f>+BC62/BC17</f>
        <v>0</v>
      </c>
    </row>
    <row r="63" spans="1:57" ht="12.75">
      <c r="A63" s="5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21"/>
      <c r="BE63" s="21"/>
    </row>
    <row r="64" spans="3:5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D64" s="19"/>
      <c r="BE64" s="21"/>
    </row>
    <row r="65" spans="1:57" ht="12.7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19"/>
      <c r="BE65" s="21"/>
    </row>
    <row r="66" spans="3:5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19"/>
      <c r="BE66" s="21"/>
    </row>
    <row r="67" spans="1:57" ht="18">
      <c r="A67" s="14" t="s">
        <v>56</v>
      </c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9"/>
      <c r="BE67" s="21"/>
    </row>
    <row r="68" spans="1:57" ht="12.75">
      <c r="A68" s="6" t="s">
        <v>39</v>
      </c>
      <c r="B68" s="13" t="s">
        <v>40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>
        <f>SUM(C68:BB68)</f>
        <v>0</v>
      </c>
      <c r="BD68" s="21">
        <f>+BC68/(BC86+BC87)</f>
        <v>0</v>
      </c>
      <c r="BE68" s="21">
        <f>+BC68/BC17</f>
        <v>0</v>
      </c>
    </row>
    <row r="69" spans="1:57" ht="12.75">
      <c r="A69" s="6"/>
      <c r="B69" s="13" t="s">
        <v>41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>
        <f>SUM(C69:BB69)</f>
        <v>0</v>
      </c>
      <c r="BD69" s="21">
        <f>+BC69/(BC86+BC87)</f>
        <v>0</v>
      </c>
      <c r="BE69" s="21">
        <f>+BC69/BC17</f>
        <v>0</v>
      </c>
    </row>
    <row r="70" spans="1:57" ht="12.75">
      <c r="A70" s="6"/>
      <c r="B70" s="13" t="s">
        <v>42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>
        <f>SUM(C70:BB70)</f>
        <v>0</v>
      </c>
      <c r="BD70" s="21">
        <f>+BC70/(BC86+BC87)</f>
        <v>0</v>
      </c>
      <c r="BE70" s="21">
        <f>+BC70/BC17</f>
        <v>0</v>
      </c>
    </row>
    <row r="71" spans="1:57" ht="12.75">
      <c r="A71" s="6"/>
      <c r="B71" s="1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>
        <f>SUM(C71:BB71)</f>
        <v>0</v>
      </c>
      <c r="BD71" s="21">
        <f>+BC71/(BC86+BC87)</f>
        <v>0</v>
      </c>
      <c r="BE71" s="21">
        <f>+BC71/BC17</f>
        <v>0</v>
      </c>
    </row>
    <row r="72" spans="1:57" ht="12.75">
      <c r="A72" s="6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1"/>
      <c r="BE72" s="21"/>
    </row>
    <row r="73" spans="1:57" ht="12.75">
      <c r="A73" s="6" t="s">
        <v>30</v>
      </c>
      <c r="B73" s="13" t="s">
        <v>32</v>
      </c>
      <c r="C73" s="9">
        <v>15</v>
      </c>
      <c r="D73" s="9"/>
      <c r="E73" s="9">
        <v>15</v>
      </c>
      <c r="F73" s="9"/>
      <c r="G73" s="9">
        <v>15</v>
      </c>
      <c r="H73" s="9"/>
      <c r="I73" s="9">
        <v>15</v>
      </c>
      <c r="J73" s="9"/>
      <c r="K73" s="9">
        <v>15</v>
      </c>
      <c r="L73" s="9"/>
      <c r="M73" s="9">
        <v>15</v>
      </c>
      <c r="N73" s="9"/>
      <c r="O73" s="9">
        <v>15</v>
      </c>
      <c r="P73" s="9"/>
      <c r="Q73" s="9">
        <v>15</v>
      </c>
      <c r="R73" s="9"/>
      <c r="S73" s="9">
        <v>15</v>
      </c>
      <c r="T73" s="9"/>
      <c r="U73" s="9">
        <v>15</v>
      </c>
      <c r="V73" s="9"/>
      <c r="W73" s="9">
        <v>15</v>
      </c>
      <c r="X73" s="9"/>
      <c r="Y73" s="9">
        <v>15</v>
      </c>
      <c r="Z73" s="9"/>
      <c r="AA73" s="9">
        <v>15</v>
      </c>
      <c r="AB73" s="9"/>
      <c r="AC73" s="9">
        <v>15</v>
      </c>
      <c r="AD73" s="9"/>
      <c r="AE73" s="9">
        <v>15</v>
      </c>
      <c r="AF73" s="9"/>
      <c r="AG73" s="9">
        <v>15</v>
      </c>
      <c r="AH73" s="9"/>
      <c r="AI73" s="9">
        <v>15</v>
      </c>
      <c r="AJ73" s="9"/>
      <c r="AK73" s="9">
        <v>15</v>
      </c>
      <c r="AL73" s="9"/>
      <c r="AM73" s="9">
        <v>15</v>
      </c>
      <c r="AN73" s="9"/>
      <c r="AO73" s="9">
        <v>15</v>
      </c>
      <c r="AP73" s="9"/>
      <c r="AQ73" s="9">
        <v>15</v>
      </c>
      <c r="AR73" s="9"/>
      <c r="AS73" s="9">
        <v>15</v>
      </c>
      <c r="AT73" s="9"/>
      <c r="AU73" s="9">
        <v>15</v>
      </c>
      <c r="AV73" s="9"/>
      <c r="AW73" s="9">
        <v>15</v>
      </c>
      <c r="AX73" s="9"/>
      <c r="AY73" s="9">
        <v>15</v>
      </c>
      <c r="AZ73" s="9"/>
      <c r="BA73" s="9">
        <v>15</v>
      </c>
      <c r="BB73" s="9"/>
      <c r="BC73" s="9">
        <f>SUM(C73:BB73)</f>
        <v>390</v>
      </c>
      <c r="BD73" s="21">
        <f>+BC73/(BC86+BC87)</f>
        <v>0.025862754980238208</v>
      </c>
      <c r="BE73" s="21">
        <f>+BC73/BC17</f>
        <v>0.025236576729546753</v>
      </c>
    </row>
    <row r="74" spans="1:57" ht="12.75">
      <c r="A74" s="6"/>
      <c r="B74" s="13" t="s">
        <v>47</v>
      </c>
      <c r="C74" s="9">
        <v>15</v>
      </c>
      <c r="D74" s="9"/>
      <c r="E74" s="9"/>
      <c r="F74" s="9"/>
      <c r="G74" s="9"/>
      <c r="H74" s="9"/>
      <c r="I74" s="9"/>
      <c r="J74" s="9"/>
      <c r="K74" s="9">
        <v>15</v>
      </c>
      <c r="L74" s="9"/>
      <c r="M74" s="9"/>
      <c r="N74" s="9"/>
      <c r="O74" s="9"/>
      <c r="P74" s="9"/>
      <c r="Q74" s="9"/>
      <c r="R74" s="9"/>
      <c r="S74" s="9">
        <v>15</v>
      </c>
      <c r="T74" s="9"/>
      <c r="U74" s="9"/>
      <c r="V74" s="9"/>
      <c r="W74" s="9"/>
      <c r="X74" s="9"/>
      <c r="Y74" s="9"/>
      <c r="Z74" s="9"/>
      <c r="AA74" s="9">
        <v>15</v>
      </c>
      <c r="AB74" s="9"/>
      <c r="AC74" s="9"/>
      <c r="AD74" s="9"/>
      <c r="AE74" s="9"/>
      <c r="AF74" s="9"/>
      <c r="AG74" s="9"/>
      <c r="AH74" s="9"/>
      <c r="AI74" s="9">
        <v>15</v>
      </c>
      <c r="AJ74" s="9"/>
      <c r="AK74" s="9"/>
      <c r="AL74" s="9"/>
      <c r="AM74" s="9"/>
      <c r="AN74" s="9"/>
      <c r="AO74" s="9"/>
      <c r="AP74" s="9"/>
      <c r="AQ74" s="9">
        <v>15</v>
      </c>
      <c r="AR74" s="9"/>
      <c r="AS74" s="9"/>
      <c r="AT74" s="9"/>
      <c r="AU74" s="9"/>
      <c r="AV74" s="9"/>
      <c r="AW74" s="9"/>
      <c r="AX74" s="9"/>
      <c r="AY74" s="9">
        <v>15</v>
      </c>
      <c r="AZ74" s="9"/>
      <c r="BA74" s="9"/>
      <c r="BB74" s="9"/>
      <c r="BC74" s="9">
        <f>SUM(C74:BB74)</f>
        <v>105</v>
      </c>
      <c r="BD74" s="21">
        <f>+BC74/(BC86+BC87)</f>
        <v>0.00696304941775644</v>
      </c>
      <c r="BE74" s="21">
        <f>+BC74/BC17</f>
        <v>0.006794462965647203</v>
      </c>
    </row>
    <row r="75" spans="1:57" ht="12.75">
      <c r="A75" s="6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21"/>
      <c r="BE75" s="21"/>
    </row>
    <row r="76" spans="1:57" ht="12.75">
      <c r="A76" s="6" t="s">
        <v>34</v>
      </c>
      <c r="B76" s="13" t="s">
        <v>35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>
        <f>SUM(C76:BB76)</f>
        <v>0</v>
      </c>
      <c r="BD76" s="21">
        <f>+BC76/(BC86+BC87)</f>
        <v>0</v>
      </c>
      <c r="BE76" s="21">
        <f>+BC76/BC17</f>
        <v>0</v>
      </c>
    </row>
    <row r="77" spans="1:57" ht="12.75">
      <c r="A77" s="6"/>
      <c r="B77" s="13" t="s">
        <v>36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>
        <f>SUM(C77:BB77)</f>
        <v>0</v>
      </c>
      <c r="BD77" s="21">
        <f>+BC77/(BC86+BC87)</f>
        <v>0</v>
      </c>
      <c r="BE77" s="21">
        <f>+BC77/BC17</f>
        <v>0</v>
      </c>
    </row>
    <row r="78" spans="1:57" ht="12.75">
      <c r="A78" s="6"/>
      <c r="B78" s="13" t="s">
        <v>37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>
        <f>SUM(C78:BB78)</f>
        <v>0</v>
      </c>
      <c r="BD78" s="21">
        <f>+BC78/(BC86+BC87)</f>
        <v>0</v>
      </c>
      <c r="BE78" s="21">
        <f>+BC78/BC17</f>
        <v>0</v>
      </c>
    </row>
    <row r="79" spans="1:57" ht="12.75">
      <c r="A79" s="6"/>
      <c r="B79" s="13" t="s">
        <v>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>
        <f>SUM(C79:BB79)</f>
        <v>0</v>
      </c>
      <c r="BD79" s="21">
        <f>+BC79/(BC86+BC87)</f>
        <v>0</v>
      </c>
      <c r="BE79" s="21">
        <f>+BC79/BC17</f>
        <v>0</v>
      </c>
    </row>
    <row r="80" spans="1:57" ht="12.75">
      <c r="A80" s="6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21"/>
      <c r="BE80" s="21"/>
    </row>
    <row r="81" spans="1:57" ht="12.75">
      <c r="A81" s="6" t="s">
        <v>48</v>
      </c>
      <c r="B81" s="13" t="s">
        <v>49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>
        <f>SUM(C81:BB81)</f>
        <v>0</v>
      </c>
      <c r="BD81" s="21">
        <f>+BC81/(BC86+BC87)</f>
        <v>0</v>
      </c>
      <c r="BE81" s="21">
        <f>+BC81/BC17</f>
        <v>0</v>
      </c>
    </row>
    <row r="82" spans="1:57" ht="12.75">
      <c r="A82" s="6"/>
      <c r="B82" s="13" t="s">
        <v>50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>
        <v>150</v>
      </c>
      <c r="AZ82" s="9"/>
      <c r="BA82" s="9"/>
      <c r="BB82" s="9"/>
      <c r="BC82" s="9">
        <f>SUM(C82:BB82)</f>
        <v>150</v>
      </c>
      <c r="BD82" s="21">
        <f>+BC82/(BC86+BC87)</f>
        <v>0.009947213453937773</v>
      </c>
      <c r="BE82" s="21">
        <f>+BC82/BC17</f>
        <v>0.00970637566521029</v>
      </c>
    </row>
    <row r="83" spans="1:57" ht="12.75">
      <c r="A83" s="6"/>
      <c r="B83" s="13" t="s">
        <v>51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>
        <f>SUM(C83:BB83)</f>
        <v>0</v>
      </c>
      <c r="BD83" s="21">
        <f>+BC83/(BC86+BC87)</f>
        <v>0</v>
      </c>
      <c r="BE83" s="21">
        <f>+BC83/BC17</f>
        <v>0</v>
      </c>
    </row>
    <row r="84" spans="55:57" ht="12.75">
      <c r="BC84" s="3"/>
      <c r="BD84" s="19"/>
      <c r="BE84" s="21"/>
    </row>
    <row r="85" spans="2:57" ht="12.75">
      <c r="B85" t="s">
        <v>64</v>
      </c>
      <c r="C85" s="3">
        <f aca="true" t="shared" si="7" ref="C85:AH85">+C17</f>
        <v>297.38</v>
      </c>
      <c r="D85" s="3">
        <f t="shared" si="7"/>
        <v>297.38</v>
      </c>
      <c r="E85" s="3">
        <f t="shared" si="7"/>
        <v>292.38</v>
      </c>
      <c r="F85" s="3">
        <f t="shared" si="7"/>
        <v>297.38</v>
      </c>
      <c r="G85" s="3">
        <f t="shared" si="7"/>
        <v>297.38</v>
      </c>
      <c r="H85" s="3">
        <f t="shared" si="7"/>
        <v>297.38</v>
      </c>
      <c r="I85" s="3">
        <f t="shared" si="7"/>
        <v>292.38</v>
      </c>
      <c r="J85" s="3">
        <f t="shared" si="7"/>
        <v>297.38</v>
      </c>
      <c r="K85" s="3">
        <f t="shared" si="7"/>
        <v>297.38</v>
      </c>
      <c r="L85" s="3">
        <f t="shared" si="7"/>
        <v>297.38</v>
      </c>
      <c r="M85" s="3">
        <f t="shared" si="7"/>
        <v>292.38</v>
      </c>
      <c r="N85" s="3">
        <f t="shared" si="7"/>
        <v>297.38</v>
      </c>
      <c r="O85" s="3">
        <f t="shared" si="7"/>
        <v>297.38</v>
      </c>
      <c r="P85" s="3">
        <f t="shared" si="7"/>
        <v>297.38</v>
      </c>
      <c r="Q85" s="3">
        <f t="shared" si="7"/>
        <v>292.38</v>
      </c>
      <c r="R85" s="3">
        <f t="shared" si="7"/>
        <v>297.38</v>
      </c>
      <c r="S85" s="3">
        <f t="shared" si="7"/>
        <v>297.38</v>
      </c>
      <c r="T85" s="3">
        <f t="shared" si="7"/>
        <v>297.38</v>
      </c>
      <c r="U85" s="3">
        <f t="shared" si="7"/>
        <v>297.38</v>
      </c>
      <c r="V85" s="3">
        <f t="shared" si="7"/>
        <v>297.38</v>
      </c>
      <c r="W85" s="3">
        <f t="shared" si="7"/>
        <v>292.38</v>
      </c>
      <c r="X85" s="3">
        <f t="shared" si="7"/>
        <v>297.38</v>
      </c>
      <c r="Y85" s="3">
        <f t="shared" si="7"/>
        <v>297.38</v>
      </c>
      <c r="Z85" s="3">
        <f t="shared" si="7"/>
        <v>297.38</v>
      </c>
      <c r="AA85" s="3">
        <f t="shared" si="7"/>
        <v>292.38</v>
      </c>
      <c r="AB85" s="3">
        <f t="shared" si="7"/>
        <v>297.38</v>
      </c>
      <c r="AC85" s="3">
        <f t="shared" si="7"/>
        <v>297.38</v>
      </c>
      <c r="AD85" s="3">
        <f t="shared" si="7"/>
        <v>297.38</v>
      </c>
      <c r="AE85" s="3">
        <f t="shared" si="7"/>
        <v>292.38</v>
      </c>
      <c r="AF85" s="3">
        <f t="shared" si="7"/>
        <v>297.38</v>
      </c>
      <c r="AG85" s="3">
        <f t="shared" si="7"/>
        <v>297.38</v>
      </c>
      <c r="AH85" s="3">
        <f t="shared" si="7"/>
        <v>297.38</v>
      </c>
      <c r="AI85" s="3">
        <f aca="true" t="shared" si="8" ref="AI85:BB85">+AI17</f>
        <v>292.38</v>
      </c>
      <c r="AJ85" s="3">
        <f t="shared" si="8"/>
        <v>297.38</v>
      </c>
      <c r="AK85" s="3">
        <f t="shared" si="8"/>
        <v>297.38</v>
      </c>
      <c r="AL85" s="3">
        <f t="shared" si="8"/>
        <v>297.38</v>
      </c>
      <c r="AM85" s="3">
        <f t="shared" si="8"/>
        <v>297.38</v>
      </c>
      <c r="AN85" s="3">
        <f t="shared" si="8"/>
        <v>297.38</v>
      </c>
      <c r="AO85" s="3">
        <f t="shared" si="8"/>
        <v>342.38</v>
      </c>
      <c r="AP85" s="3">
        <f t="shared" si="8"/>
        <v>297.38</v>
      </c>
      <c r="AQ85" s="3">
        <f t="shared" si="8"/>
        <v>297.38</v>
      </c>
      <c r="AR85" s="3">
        <f t="shared" si="8"/>
        <v>297.38</v>
      </c>
      <c r="AS85" s="3">
        <f t="shared" si="8"/>
        <v>292.38</v>
      </c>
      <c r="AT85" s="3">
        <f t="shared" si="8"/>
        <v>297.38</v>
      </c>
      <c r="AU85" s="3">
        <f t="shared" si="8"/>
        <v>297.38</v>
      </c>
      <c r="AV85" s="3">
        <f t="shared" si="8"/>
        <v>297.38</v>
      </c>
      <c r="AW85" s="3">
        <f t="shared" si="8"/>
        <v>292.38</v>
      </c>
      <c r="AX85" s="3">
        <f t="shared" si="8"/>
        <v>297.38</v>
      </c>
      <c r="AY85" s="3">
        <f t="shared" si="8"/>
        <v>297.38</v>
      </c>
      <c r="AZ85" s="3">
        <f t="shared" si="8"/>
        <v>297.38</v>
      </c>
      <c r="BA85" s="3">
        <f t="shared" si="8"/>
        <v>292.38</v>
      </c>
      <c r="BB85" s="3">
        <f t="shared" si="8"/>
        <v>297.38</v>
      </c>
      <c r="BC85" s="9">
        <f>SUM(C85:BB85)</f>
        <v>15453.759999999982</v>
      </c>
      <c r="BD85" s="21"/>
      <c r="BE85" s="21">
        <f>+BC85/BC17</f>
        <v>1</v>
      </c>
    </row>
    <row r="86" spans="2:57" ht="12.75">
      <c r="B86" t="s">
        <v>65</v>
      </c>
      <c r="C86" s="3">
        <f aca="true" t="shared" si="9" ref="C86:AH86">SUM(C21:C65)</f>
        <v>281.25</v>
      </c>
      <c r="D86" s="3">
        <f t="shared" si="9"/>
        <v>341.25</v>
      </c>
      <c r="E86" s="3">
        <f t="shared" si="9"/>
        <v>81.25</v>
      </c>
      <c r="F86" s="3">
        <f t="shared" si="9"/>
        <v>133.55</v>
      </c>
      <c r="G86" s="3">
        <f t="shared" si="9"/>
        <v>581.25</v>
      </c>
      <c r="H86" s="3">
        <f t="shared" si="9"/>
        <v>101.25</v>
      </c>
      <c r="I86" s="3">
        <f t="shared" si="9"/>
        <v>441.25</v>
      </c>
      <c r="J86" s="3">
        <f t="shared" si="9"/>
        <v>133.55</v>
      </c>
      <c r="K86" s="3">
        <f t="shared" si="9"/>
        <v>581.25</v>
      </c>
      <c r="L86" s="3">
        <f t="shared" si="9"/>
        <v>101.25</v>
      </c>
      <c r="M86" s="3">
        <f t="shared" si="9"/>
        <v>331.25</v>
      </c>
      <c r="N86" s="3">
        <f t="shared" si="9"/>
        <v>163.55</v>
      </c>
      <c r="O86" s="3">
        <f t="shared" si="9"/>
        <v>581.25</v>
      </c>
      <c r="P86" s="3">
        <f t="shared" si="9"/>
        <v>281.25</v>
      </c>
      <c r="Q86" s="3">
        <f t="shared" si="9"/>
        <v>261.25</v>
      </c>
      <c r="R86" s="3">
        <f t="shared" si="9"/>
        <v>111.25</v>
      </c>
      <c r="S86" s="3">
        <f t="shared" si="9"/>
        <v>133.55</v>
      </c>
      <c r="T86" s="3">
        <f t="shared" si="9"/>
        <v>621.25</v>
      </c>
      <c r="U86" s="3">
        <f t="shared" si="9"/>
        <v>91.25</v>
      </c>
      <c r="V86" s="3">
        <f t="shared" si="9"/>
        <v>281.25</v>
      </c>
      <c r="W86" s="3">
        <f t="shared" si="9"/>
        <v>163.55</v>
      </c>
      <c r="X86" s="3">
        <f t="shared" si="9"/>
        <v>581.25</v>
      </c>
      <c r="Y86" s="3">
        <f t="shared" si="9"/>
        <v>101.25</v>
      </c>
      <c r="Z86" s="3">
        <f t="shared" si="9"/>
        <v>281.25</v>
      </c>
      <c r="AA86" s="3">
        <f t="shared" si="9"/>
        <v>133.55</v>
      </c>
      <c r="AB86" s="3">
        <f t="shared" si="9"/>
        <v>593.25</v>
      </c>
      <c r="AC86" s="3">
        <f t="shared" si="9"/>
        <v>281.25</v>
      </c>
      <c r="AD86" s="3">
        <f t="shared" si="9"/>
        <v>286.25</v>
      </c>
      <c r="AE86" s="3">
        <f t="shared" si="9"/>
        <v>81.25</v>
      </c>
      <c r="AF86" s="3">
        <f t="shared" si="9"/>
        <v>163.55</v>
      </c>
      <c r="AG86" s="3">
        <f t="shared" si="9"/>
        <v>581.25</v>
      </c>
      <c r="AH86" s="3">
        <f t="shared" si="9"/>
        <v>101.25</v>
      </c>
      <c r="AI86" s="3">
        <f aca="true" t="shared" si="10" ref="AI86:BB86">SUM(AI21:AI65)</f>
        <v>361.25</v>
      </c>
      <c r="AJ86" s="3">
        <f t="shared" si="10"/>
        <v>163.55</v>
      </c>
      <c r="AK86" s="3">
        <f t="shared" si="10"/>
        <v>581.25</v>
      </c>
      <c r="AL86" s="3">
        <f t="shared" si="10"/>
        <v>101.25</v>
      </c>
      <c r="AM86" s="3">
        <f t="shared" si="10"/>
        <v>281.25</v>
      </c>
      <c r="AN86" s="3">
        <f t="shared" si="10"/>
        <v>133.55</v>
      </c>
      <c r="AO86" s="3">
        <f t="shared" si="10"/>
        <v>611.25</v>
      </c>
      <c r="AP86" s="3">
        <f t="shared" si="10"/>
        <v>281.25</v>
      </c>
      <c r="AQ86" s="3">
        <f t="shared" si="10"/>
        <v>261.25</v>
      </c>
      <c r="AR86" s="3">
        <f t="shared" si="10"/>
        <v>81.25</v>
      </c>
      <c r="AS86" s="3">
        <f t="shared" si="10"/>
        <v>163.55</v>
      </c>
      <c r="AT86" s="3">
        <f t="shared" si="10"/>
        <v>646.25</v>
      </c>
      <c r="AU86" s="3">
        <f t="shared" si="10"/>
        <v>101.25</v>
      </c>
      <c r="AV86" s="3">
        <f t="shared" si="10"/>
        <v>311.25</v>
      </c>
      <c r="AW86" s="3">
        <f t="shared" si="10"/>
        <v>163.55</v>
      </c>
      <c r="AX86" s="3">
        <f t="shared" si="10"/>
        <v>581.25</v>
      </c>
      <c r="AY86" s="3">
        <f t="shared" si="10"/>
        <v>101.25</v>
      </c>
      <c r="AZ86" s="3">
        <f t="shared" si="10"/>
        <v>281.25</v>
      </c>
      <c r="BA86" s="3">
        <f t="shared" si="10"/>
        <v>163.55</v>
      </c>
      <c r="BB86" s="3">
        <f t="shared" si="10"/>
        <v>81.25</v>
      </c>
      <c r="BC86" s="9">
        <f>SUM(C86:BB86)</f>
        <v>14434.599999999997</v>
      </c>
      <c r="BD86" s="21">
        <f>+BC86/(BC86+BC87)</f>
        <v>0.9572269821480676</v>
      </c>
      <c r="BE86" s="21">
        <f>+BC86/BC17</f>
        <v>0.9340510011802962</v>
      </c>
    </row>
    <row r="87" spans="2:57" ht="12.75">
      <c r="B87" t="s">
        <v>66</v>
      </c>
      <c r="C87" s="3">
        <f aca="true" t="shared" si="11" ref="C87:AH87">SUM(C68:C83)</f>
        <v>30</v>
      </c>
      <c r="D87" s="3">
        <f t="shared" si="11"/>
        <v>0</v>
      </c>
      <c r="E87" s="3">
        <f t="shared" si="11"/>
        <v>15</v>
      </c>
      <c r="F87" s="3">
        <f t="shared" si="11"/>
        <v>0</v>
      </c>
      <c r="G87" s="3">
        <f t="shared" si="11"/>
        <v>15</v>
      </c>
      <c r="H87" s="3">
        <f t="shared" si="11"/>
        <v>0</v>
      </c>
      <c r="I87" s="3">
        <f t="shared" si="11"/>
        <v>15</v>
      </c>
      <c r="J87" s="3">
        <f t="shared" si="11"/>
        <v>0</v>
      </c>
      <c r="K87" s="3">
        <f t="shared" si="11"/>
        <v>30</v>
      </c>
      <c r="L87" s="3">
        <f t="shared" si="11"/>
        <v>0</v>
      </c>
      <c r="M87" s="3">
        <f t="shared" si="11"/>
        <v>15</v>
      </c>
      <c r="N87" s="3">
        <f t="shared" si="11"/>
        <v>0</v>
      </c>
      <c r="O87" s="3">
        <f t="shared" si="11"/>
        <v>15</v>
      </c>
      <c r="P87" s="3">
        <f t="shared" si="11"/>
        <v>0</v>
      </c>
      <c r="Q87" s="3">
        <f t="shared" si="11"/>
        <v>15</v>
      </c>
      <c r="R87" s="3">
        <f t="shared" si="11"/>
        <v>0</v>
      </c>
      <c r="S87" s="3">
        <f t="shared" si="11"/>
        <v>30</v>
      </c>
      <c r="T87" s="3">
        <f t="shared" si="11"/>
        <v>0</v>
      </c>
      <c r="U87" s="3">
        <f t="shared" si="11"/>
        <v>15</v>
      </c>
      <c r="V87" s="3">
        <f t="shared" si="11"/>
        <v>0</v>
      </c>
      <c r="W87" s="3">
        <f t="shared" si="11"/>
        <v>15</v>
      </c>
      <c r="X87" s="3">
        <f t="shared" si="11"/>
        <v>0</v>
      </c>
      <c r="Y87" s="3">
        <f t="shared" si="11"/>
        <v>15</v>
      </c>
      <c r="Z87" s="3">
        <f t="shared" si="11"/>
        <v>0</v>
      </c>
      <c r="AA87" s="3">
        <f t="shared" si="11"/>
        <v>30</v>
      </c>
      <c r="AB87" s="3">
        <f t="shared" si="11"/>
        <v>0</v>
      </c>
      <c r="AC87" s="3">
        <f t="shared" si="11"/>
        <v>15</v>
      </c>
      <c r="AD87" s="3">
        <f t="shared" si="11"/>
        <v>0</v>
      </c>
      <c r="AE87" s="3">
        <f t="shared" si="11"/>
        <v>15</v>
      </c>
      <c r="AF87" s="3">
        <f t="shared" si="11"/>
        <v>0</v>
      </c>
      <c r="AG87" s="3">
        <f t="shared" si="11"/>
        <v>15</v>
      </c>
      <c r="AH87" s="3">
        <f t="shared" si="11"/>
        <v>0</v>
      </c>
      <c r="AI87" s="3">
        <f aca="true" t="shared" si="12" ref="AI87:BB87">SUM(AI68:AI83)</f>
        <v>30</v>
      </c>
      <c r="AJ87" s="3">
        <f t="shared" si="12"/>
        <v>0</v>
      </c>
      <c r="AK87" s="3">
        <f t="shared" si="12"/>
        <v>15</v>
      </c>
      <c r="AL87" s="3">
        <f t="shared" si="12"/>
        <v>0</v>
      </c>
      <c r="AM87" s="3">
        <f t="shared" si="12"/>
        <v>15</v>
      </c>
      <c r="AN87" s="3">
        <f t="shared" si="12"/>
        <v>0</v>
      </c>
      <c r="AO87" s="3">
        <f t="shared" si="12"/>
        <v>15</v>
      </c>
      <c r="AP87" s="3">
        <f t="shared" si="12"/>
        <v>0</v>
      </c>
      <c r="AQ87" s="3">
        <f t="shared" si="12"/>
        <v>30</v>
      </c>
      <c r="AR87" s="3">
        <f t="shared" si="12"/>
        <v>0</v>
      </c>
      <c r="AS87" s="3">
        <f t="shared" si="12"/>
        <v>15</v>
      </c>
      <c r="AT87" s="3">
        <f t="shared" si="12"/>
        <v>0</v>
      </c>
      <c r="AU87" s="3">
        <f t="shared" si="12"/>
        <v>15</v>
      </c>
      <c r="AV87" s="3">
        <f t="shared" si="12"/>
        <v>0</v>
      </c>
      <c r="AW87" s="3">
        <f t="shared" si="12"/>
        <v>15</v>
      </c>
      <c r="AX87" s="3">
        <f t="shared" si="12"/>
        <v>0</v>
      </c>
      <c r="AY87" s="3">
        <f t="shared" si="12"/>
        <v>180</v>
      </c>
      <c r="AZ87" s="3">
        <f t="shared" si="12"/>
        <v>0</v>
      </c>
      <c r="BA87" s="3">
        <f t="shared" si="12"/>
        <v>15</v>
      </c>
      <c r="BB87" s="3">
        <f t="shared" si="12"/>
        <v>0</v>
      </c>
      <c r="BC87" s="9">
        <f>SUM(C87:BB87)</f>
        <v>645</v>
      </c>
      <c r="BD87" s="21">
        <f>+BC87/(BC86+BC87)</f>
        <v>0.042773017851932424</v>
      </c>
      <c r="BE87" s="21">
        <f>+BC87/BC17</f>
        <v>0.04173741536040425</v>
      </c>
    </row>
    <row r="89" spans="2:54" ht="12.75">
      <c r="B89" t="s">
        <v>68</v>
      </c>
      <c r="C89" s="3">
        <f aca="true" t="shared" si="13" ref="C89:AH89">+C85-C86-C87</f>
        <v>-13.870000000000005</v>
      </c>
      <c r="D89" s="3">
        <f t="shared" si="13"/>
        <v>-43.870000000000005</v>
      </c>
      <c r="E89" s="3">
        <f t="shared" si="13"/>
        <v>196.13</v>
      </c>
      <c r="F89" s="3">
        <f t="shared" si="13"/>
        <v>163.82999999999998</v>
      </c>
      <c r="G89" s="3">
        <f t="shared" si="13"/>
        <v>-298.87</v>
      </c>
      <c r="H89" s="3">
        <f t="shared" si="13"/>
        <v>196.13</v>
      </c>
      <c r="I89" s="3">
        <f t="shared" si="13"/>
        <v>-163.87</v>
      </c>
      <c r="J89" s="3">
        <f t="shared" si="13"/>
        <v>163.82999999999998</v>
      </c>
      <c r="K89" s="3">
        <f t="shared" si="13"/>
        <v>-313.87</v>
      </c>
      <c r="L89" s="3">
        <f t="shared" si="13"/>
        <v>196.13</v>
      </c>
      <c r="M89" s="3">
        <f t="shared" si="13"/>
        <v>-53.870000000000005</v>
      </c>
      <c r="N89" s="3">
        <f t="shared" si="13"/>
        <v>133.82999999999998</v>
      </c>
      <c r="O89" s="3">
        <f t="shared" si="13"/>
        <v>-298.87</v>
      </c>
      <c r="P89" s="3">
        <f t="shared" si="13"/>
        <v>16.129999999999995</v>
      </c>
      <c r="Q89" s="3">
        <f t="shared" si="13"/>
        <v>16.129999999999995</v>
      </c>
      <c r="R89" s="3">
        <f t="shared" si="13"/>
        <v>186.13</v>
      </c>
      <c r="S89" s="3">
        <f t="shared" si="13"/>
        <v>133.82999999999998</v>
      </c>
      <c r="T89" s="3">
        <f t="shared" si="13"/>
        <v>-323.87</v>
      </c>
      <c r="U89" s="3">
        <f t="shared" si="13"/>
        <v>191.13</v>
      </c>
      <c r="V89" s="3">
        <f t="shared" si="13"/>
        <v>16.129999999999995</v>
      </c>
      <c r="W89" s="3">
        <f t="shared" si="13"/>
        <v>113.82999999999998</v>
      </c>
      <c r="X89" s="3">
        <f t="shared" si="13"/>
        <v>-283.87</v>
      </c>
      <c r="Y89" s="3">
        <f t="shared" si="13"/>
        <v>181.13</v>
      </c>
      <c r="Z89" s="3">
        <f t="shared" si="13"/>
        <v>16.129999999999995</v>
      </c>
      <c r="AA89" s="3">
        <f t="shared" si="13"/>
        <v>128.82999999999998</v>
      </c>
      <c r="AB89" s="3">
        <f t="shared" si="13"/>
        <v>-295.87</v>
      </c>
      <c r="AC89" s="3">
        <f t="shared" si="13"/>
        <v>1.1299999999999955</v>
      </c>
      <c r="AD89" s="3">
        <f t="shared" si="13"/>
        <v>11.129999999999995</v>
      </c>
      <c r="AE89" s="3">
        <f t="shared" si="13"/>
        <v>196.13</v>
      </c>
      <c r="AF89" s="3">
        <f t="shared" si="13"/>
        <v>133.82999999999998</v>
      </c>
      <c r="AG89" s="3">
        <f t="shared" si="13"/>
        <v>-298.87</v>
      </c>
      <c r="AH89" s="3">
        <f t="shared" si="13"/>
        <v>196.13</v>
      </c>
      <c r="AI89" s="3">
        <f aca="true" t="shared" si="14" ref="AI89:BB89">+AI85-AI86-AI87</f>
        <v>-98.87</v>
      </c>
      <c r="AJ89" s="3">
        <f t="shared" si="14"/>
        <v>133.82999999999998</v>
      </c>
      <c r="AK89" s="3">
        <f t="shared" si="14"/>
        <v>-298.87</v>
      </c>
      <c r="AL89" s="3">
        <f t="shared" si="14"/>
        <v>196.13</v>
      </c>
      <c r="AM89" s="3">
        <f t="shared" si="14"/>
        <v>1.1299999999999955</v>
      </c>
      <c r="AN89" s="3">
        <f t="shared" si="14"/>
        <v>163.82999999999998</v>
      </c>
      <c r="AO89" s="3">
        <f t="shared" si="14"/>
        <v>-283.87</v>
      </c>
      <c r="AP89" s="3">
        <f t="shared" si="14"/>
        <v>16.129999999999995</v>
      </c>
      <c r="AQ89" s="3">
        <f t="shared" si="14"/>
        <v>6.1299999999999955</v>
      </c>
      <c r="AR89" s="3">
        <f t="shared" si="14"/>
        <v>216.13</v>
      </c>
      <c r="AS89" s="3">
        <f t="shared" si="14"/>
        <v>113.82999999999998</v>
      </c>
      <c r="AT89" s="3">
        <f t="shared" si="14"/>
        <v>-348.87</v>
      </c>
      <c r="AU89" s="3">
        <f t="shared" si="14"/>
        <v>181.13</v>
      </c>
      <c r="AV89" s="3">
        <f t="shared" si="14"/>
        <v>-13.870000000000005</v>
      </c>
      <c r="AW89" s="3">
        <f t="shared" si="14"/>
        <v>113.82999999999998</v>
      </c>
      <c r="AX89" s="3">
        <f t="shared" si="14"/>
        <v>-283.87</v>
      </c>
      <c r="AY89" s="3">
        <f t="shared" si="14"/>
        <v>16.129999999999995</v>
      </c>
      <c r="AZ89" s="3">
        <f t="shared" si="14"/>
        <v>16.129999999999995</v>
      </c>
      <c r="BA89" s="3">
        <f t="shared" si="14"/>
        <v>113.82999999999998</v>
      </c>
      <c r="BB89" s="3">
        <f t="shared" si="14"/>
        <v>216.13</v>
      </c>
    </row>
    <row r="90" spans="2:54" ht="12.75">
      <c r="B90" t="s">
        <v>69</v>
      </c>
      <c r="C90" s="3">
        <f>+C94+C89</f>
        <v>-62.30000000000075</v>
      </c>
      <c r="D90" s="3">
        <f aca="true" t="shared" si="15" ref="D90:AI90">+C90+D89</f>
        <v>-106.17000000000075</v>
      </c>
      <c r="E90" s="3">
        <f t="shared" si="15"/>
        <v>89.95999999999924</v>
      </c>
      <c r="F90" s="3">
        <f t="shared" si="15"/>
        <v>253.78999999999922</v>
      </c>
      <c r="G90" s="3">
        <f t="shared" si="15"/>
        <v>-45.08000000000078</v>
      </c>
      <c r="H90" s="3">
        <f t="shared" si="15"/>
        <v>151.04999999999922</v>
      </c>
      <c r="I90" s="3">
        <f t="shared" si="15"/>
        <v>-12.820000000000789</v>
      </c>
      <c r="J90" s="3">
        <f t="shared" si="15"/>
        <v>151.0099999999992</v>
      </c>
      <c r="K90" s="3">
        <f t="shared" si="15"/>
        <v>-162.8600000000008</v>
      </c>
      <c r="L90" s="3">
        <f t="shared" si="15"/>
        <v>33.269999999999186</v>
      </c>
      <c r="M90" s="3">
        <f t="shared" si="15"/>
        <v>-20.60000000000082</v>
      </c>
      <c r="N90" s="3">
        <f t="shared" si="15"/>
        <v>113.22999999999917</v>
      </c>
      <c r="O90" s="3">
        <f t="shared" si="15"/>
        <v>-185.64000000000084</v>
      </c>
      <c r="P90" s="3">
        <f t="shared" si="15"/>
        <v>-169.51000000000084</v>
      </c>
      <c r="Q90" s="3">
        <f t="shared" si="15"/>
        <v>-153.38000000000085</v>
      </c>
      <c r="R90" s="3">
        <f t="shared" si="15"/>
        <v>32.74999999999915</v>
      </c>
      <c r="S90" s="3">
        <f t="shared" si="15"/>
        <v>166.57999999999913</v>
      </c>
      <c r="T90" s="3">
        <f t="shared" si="15"/>
        <v>-157.29000000000087</v>
      </c>
      <c r="U90" s="3">
        <f t="shared" si="15"/>
        <v>33.83999999999912</v>
      </c>
      <c r="V90" s="3">
        <f t="shared" si="15"/>
        <v>49.96999999999912</v>
      </c>
      <c r="W90" s="3">
        <f t="shared" si="15"/>
        <v>163.7999999999991</v>
      </c>
      <c r="X90" s="3">
        <f t="shared" si="15"/>
        <v>-120.0700000000009</v>
      </c>
      <c r="Y90" s="3">
        <f t="shared" si="15"/>
        <v>61.05999999999909</v>
      </c>
      <c r="Z90" s="3">
        <f t="shared" si="15"/>
        <v>77.18999999999909</v>
      </c>
      <c r="AA90" s="3">
        <f t="shared" si="15"/>
        <v>206.01999999999907</v>
      </c>
      <c r="AB90" s="3">
        <f t="shared" si="15"/>
        <v>-89.85000000000093</v>
      </c>
      <c r="AC90" s="3">
        <f t="shared" si="15"/>
        <v>-88.72000000000094</v>
      </c>
      <c r="AD90" s="3">
        <f t="shared" si="15"/>
        <v>-77.59000000000094</v>
      </c>
      <c r="AE90" s="3">
        <f t="shared" si="15"/>
        <v>118.53999999999905</v>
      </c>
      <c r="AF90" s="3">
        <f t="shared" si="15"/>
        <v>252.36999999999904</v>
      </c>
      <c r="AG90" s="3">
        <f t="shared" si="15"/>
        <v>-46.500000000000966</v>
      </c>
      <c r="AH90" s="3">
        <f t="shared" si="15"/>
        <v>149.62999999999903</v>
      </c>
      <c r="AI90" s="3">
        <f t="shared" si="15"/>
        <v>50.759999999999025</v>
      </c>
      <c r="AJ90" s="3">
        <f aca="true" t="shared" si="16" ref="AJ90:BB90">+AI90+AJ89</f>
        <v>184.589999999999</v>
      </c>
      <c r="AK90" s="3">
        <f t="shared" si="16"/>
        <v>-114.280000000001</v>
      </c>
      <c r="AL90" s="3">
        <f t="shared" si="16"/>
        <v>81.849999999999</v>
      </c>
      <c r="AM90" s="3">
        <f t="shared" si="16"/>
        <v>82.979999999999</v>
      </c>
      <c r="AN90" s="3">
        <f t="shared" si="16"/>
        <v>246.80999999999898</v>
      </c>
      <c r="AO90" s="3">
        <f t="shared" si="16"/>
        <v>-37.060000000001025</v>
      </c>
      <c r="AP90" s="3">
        <f t="shared" si="16"/>
        <v>-20.93000000000103</v>
      </c>
      <c r="AQ90" s="3">
        <f t="shared" si="16"/>
        <v>-14.800000000001035</v>
      </c>
      <c r="AR90" s="3">
        <f t="shared" si="16"/>
        <v>201.32999999999896</v>
      </c>
      <c r="AS90" s="3">
        <f t="shared" si="16"/>
        <v>315.15999999999894</v>
      </c>
      <c r="AT90" s="3">
        <f t="shared" si="16"/>
        <v>-33.71000000000106</v>
      </c>
      <c r="AU90" s="3">
        <f t="shared" si="16"/>
        <v>147.41999999999894</v>
      </c>
      <c r="AV90" s="3">
        <f t="shared" si="16"/>
        <v>133.54999999999893</v>
      </c>
      <c r="AW90" s="3">
        <f t="shared" si="16"/>
        <v>247.37999999999892</v>
      </c>
      <c r="AX90" s="3">
        <f t="shared" si="16"/>
        <v>-36.49000000000109</v>
      </c>
      <c r="AY90" s="3">
        <f t="shared" si="16"/>
        <v>-20.360000000001094</v>
      </c>
      <c r="AZ90" s="3">
        <f t="shared" si="16"/>
        <v>-4.230000000001098</v>
      </c>
      <c r="BA90" s="3">
        <f t="shared" si="16"/>
        <v>109.59999999999889</v>
      </c>
      <c r="BB90" s="3">
        <f t="shared" si="16"/>
        <v>325.7299999999989</v>
      </c>
    </row>
    <row r="94" spans="2:20" ht="12.75">
      <c r="B94" t="s">
        <v>72</v>
      </c>
      <c r="C94" s="3">
        <f>+'2006'!BB90</f>
        <v>-48.430000000000746</v>
      </c>
      <c r="T94" s="3"/>
    </row>
    <row r="96" spans="5:27" ht="12.75">
      <c r="E96" s="3"/>
      <c r="J96" s="3"/>
      <c r="O96" s="3"/>
      <c r="U96" s="3"/>
      <c r="AA96" s="3"/>
    </row>
    <row r="97" spans="3:52" ht="12.75">
      <c r="C97" s="3">
        <f>MIN(C90:BB90)</f>
        <v>-185.64000000000084</v>
      </c>
      <c r="H97" s="3">
        <f>MIN(H90:BG90)</f>
        <v>-185.64000000000084</v>
      </c>
      <c r="N97" s="3">
        <f>MIN(N90:BM90)</f>
        <v>-185.64000000000084</v>
      </c>
      <c r="T97" s="3">
        <f>MIN(T90:BS90)</f>
        <v>-157.29000000000087</v>
      </c>
      <c r="Z97" s="3">
        <f>MIN(Z90:BY90)</f>
        <v>-114.280000000001</v>
      </c>
      <c r="AF97" s="3">
        <f>MIN(AF90:CE90)</f>
        <v>-114.280000000001</v>
      </c>
      <c r="AM97" s="3">
        <f>MIN(AM90:CL90)</f>
        <v>-37.060000000001025</v>
      </c>
      <c r="AT97" s="3">
        <f>MIN(AT90:CS90)</f>
        <v>-36.49000000000109</v>
      </c>
      <c r="AZ97" s="3">
        <f>MIN(AZ90:CY90)</f>
        <v>-4.230000000001098</v>
      </c>
    </row>
  </sheetData>
  <printOptions/>
  <pageMargins left="0.75" right="0.75" top="1" bottom="1" header="0.5" footer="0.5"/>
  <pageSetup fitToWidth="6" fitToHeight="1" horizontalDpi="600" verticalDpi="600" orientation="landscape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workbookViewId="0" topLeftCell="A1">
      <pane xSplit="2" ySplit="1" topLeftCell="AX7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B92" sqref="BB92"/>
    </sheetView>
  </sheetViews>
  <sheetFormatPr defaultColWidth="9.140625" defaultRowHeight="12.75"/>
  <cols>
    <col min="1" max="1" width="13.7109375" style="0" customWidth="1"/>
    <col min="2" max="2" width="34.57421875" style="0" customWidth="1"/>
    <col min="3" max="3" width="10.421875" style="0" customWidth="1"/>
    <col min="8" max="8" width="10.57421875" style="0" customWidth="1"/>
    <col min="14" max="14" width="10.8515625" style="0" customWidth="1"/>
    <col min="20" max="20" width="10.8515625" style="0" customWidth="1"/>
    <col min="23" max="23" width="10.140625" style="0" customWidth="1"/>
    <col min="26" max="26" width="11.421875" style="0" customWidth="1"/>
    <col min="27" max="31" width="9.7109375" style="0" customWidth="1"/>
    <col min="32" max="32" width="11.421875" style="0" customWidth="1"/>
    <col min="33" max="36" width="9.7109375" style="0" customWidth="1"/>
    <col min="37" max="37" width="11.28125" style="0" customWidth="1"/>
    <col min="38" max="38" width="9.7109375" style="0" customWidth="1"/>
    <col min="39" max="39" width="12.00390625" style="0" customWidth="1"/>
    <col min="40" max="40" width="9.7109375" style="0" customWidth="1"/>
    <col min="41" max="41" width="10.7109375" style="0" customWidth="1"/>
    <col min="42" max="42" width="10.8515625" style="0" customWidth="1"/>
    <col min="43" max="43" width="10.7109375" style="0" customWidth="1"/>
    <col min="44" max="44" width="11.140625" style="0" customWidth="1"/>
    <col min="45" max="45" width="9.7109375" style="0" customWidth="1"/>
    <col min="46" max="46" width="11.7109375" style="0" customWidth="1"/>
    <col min="47" max="47" width="10.7109375" style="0" customWidth="1"/>
    <col min="48" max="48" width="10.8515625" style="0" customWidth="1"/>
    <col min="49" max="49" width="10.7109375" style="0" customWidth="1"/>
    <col min="50" max="50" width="10.8515625" style="0" customWidth="1"/>
    <col min="51" max="51" width="11.28125" style="0" customWidth="1"/>
    <col min="52" max="52" width="11.421875" style="0" customWidth="1"/>
    <col min="53" max="53" width="11.140625" style="0" customWidth="1"/>
    <col min="54" max="54" width="11.421875" style="0" customWidth="1"/>
    <col min="55" max="55" width="14.7109375" style="0" customWidth="1"/>
  </cols>
  <sheetData>
    <row r="1" spans="1:57" ht="77.25">
      <c r="A1" s="2"/>
      <c r="B1" s="2"/>
      <c r="C1" s="10">
        <f>+'2007'!BB1+7</f>
        <v>39446</v>
      </c>
      <c r="D1" s="11">
        <f aca="true" t="shared" si="0" ref="D1:AI1">+C1+7</f>
        <v>39453</v>
      </c>
      <c r="E1" s="11">
        <f t="shared" si="0"/>
        <v>39460</v>
      </c>
      <c r="F1" s="11">
        <f t="shared" si="0"/>
        <v>39467</v>
      </c>
      <c r="G1" s="11">
        <f t="shared" si="0"/>
        <v>39474</v>
      </c>
      <c r="H1" s="11">
        <f t="shared" si="0"/>
        <v>39481</v>
      </c>
      <c r="I1" s="11">
        <f t="shared" si="0"/>
        <v>39488</v>
      </c>
      <c r="J1" s="11">
        <f t="shared" si="0"/>
        <v>39495</v>
      </c>
      <c r="K1" s="11">
        <f t="shared" si="0"/>
        <v>39502</v>
      </c>
      <c r="L1" s="11">
        <f t="shared" si="0"/>
        <v>39509</v>
      </c>
      <c r="M1" s="11">
        <f t="shared" si="0"/>
        <v>39516</v>
      </c>
      <c r="N1" s="11">
        <f t="shared" si="0"/>
        <v>39523</v>
      </c>
      <c r="O1" s="11">
        <f t="shared" si="0"/>
        <v>39530</v>
      </c>
      <c r="P1" s="11">
        <f t="shared" si="0"/>
        <v>39537</v>
      </c>
      <c r="Q1" s="11">
        <f t="shared" si="0"/>
        <v>39544</v>
      </c>
      <c r="R1" s="11">
        <f t="shared" si="0"/>
        <v>39551</v>
      </c>
      <c r="S1" s="11">
        <f t="shared" si="0"/>
        <v>39558</v>
      </c>
      <c r="T1" s="11">
        <f t="shared" si="0"/>
        <v>39565</v>
      </c>
      <c r="U1" s="11">
        <f t="shared" si="0"/>
        <v>39572</v>
      </c>
      <c r="V1" s="11">
        <f t="shared" si="0"/>
        <v>39579</v>
      </c>
      <c r="W1" s="11">
        <f t="shared" si="0"/>
        <v>39586</v>
      </c>
      <c r="X1" s="11">
        <f t="shared" si="0"/>
        <v>39593</v>
      </c>
      <c r="Y1" s="11">
        <f t="shared" si="0"/>
        <v>39600</v>
      </c>
      <c r="Z1" s="11">
        <f t="shared" si="0"/>
        <v>39607</v>
      </c>
      <c r="AA1" s="11">
        <f t="shared" si="0"/>
        <v>39614</v>
      </c>
      <c r="AB1" s="11">
        <f t="shared" si="0"/>
        <v>39621</v>
      </c>
      <c r="AC1" s="11">
        <f t="shared" si="0"/>
        <v>39628</v>
      </c>
      <c r="AD1" s="11">
        <f t="shared" si="0"/>
        <v>39635</v>
      </c>
      <c r="AE1" s="11">
        <f t="shared" si="0"/>
        <v>39642</v>
      </c>
      <c r="AF1" s="11">
        <f t="shared" si="0"/>
        <v>39649</v>
      </c>
      <c r="AG1" s="11">
        <f t="shared" si="0"/>
        <v>39656</v>
      </c>
      <c r="AH1" s="11">
        <f t="shared" si="0"/>
        <v>39663</v>
      </c>
      <c r="AI1" s="11">
        <f t="shared" si="0"/>
        <v>39670</v>
      </c>
      <c r="AJ1" s="11">
        <f aca="true" t="shared" si="1" ref="AJ1:BB1">+AI1+7</f>
        <v>39677</v>
      </c>
      <c r="AK1" s="11">
        <f t="shared" si="1"/>
        <v>39684</v>
      </c>
      <c r="AL1" s="11">
        <f t="shared" si="1"/>
        <v>39691</v>
      </c>
      <c r="AM1" s="11">
        <f t="shared" si="1"/>
        <v>39698</v>
      </c>
      <c r="AN1" s="11">
        <f t="shared" si="1"/>
        <v>39705</v>
      </c>
      <c r="AO1" s="11">
        <f t="shared" si="1"/>
        <v>39712</v>
      </c>
      <c r="AP1" s="11">
        <f t="shared" si="1"/>
        <v>39719</v>
      </c>
      <c r="AQ1" s="11">
        <f t="shared" si="1"/>
        <v>39726</v>
      </c>
      <c r="AR1" s="11">
        <f t="shared" si="1"/>
        <v>39733</v>
      </c>
      <c r="AS1" s="11">
        <f t="shared" si="1"/>
        <v>39740</v>
      </c>
      <c r="AT1" s="11">
        <f t="shared" si="1"/>
        <v>39747</v>
      </c>
      <c r="AU1" s="11">
        <f t="shared" si="1"/>
        <v>39754</v>
      </c>
      <c r="AV1" s="11">
        <f t="shared" si="1"/>
        <v>39761</v>
      </c>
      <c r="AW1" s="11">
        <f t="shared" si="1"/>
        <v>39768</v>
      </c>
      <c r="AX1" s="11">
        <f t="shared" si="1"/>
        <v>39775</v>
      </c>
      <c r="AY1" s="11">
        <f t="shared" si="1"/>
        <v>39782</v>
      </c>
      <c r="AZ1" s="11">
        <f t="shared" si="1"/>
        <v>39789</v>
      </c>
      <c r="BA1" s="11">
        <f t="shared" si="1"/>
        <v>39796</v>
      </c>
      <c r="BB1" s="11">
        <f t="shared" si="1"/>
        <v>39803</v>
      </c>
      <c r="BC1" s="2" t="s">
        <v>67</v>
      </c>
      <c r="BD1" s="20" t="s">
        <v>83</v>
      </c>
      <c r="BE1" s="20" t="s">
        <v>82</v>
      </c>
    </row>
    <row r="2" spans="1:57" ht="18">
      <c r="A2" s="17" t="s">
        <v>77</v>
      </c>
      <c r="B2" s="2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"/>
      <c r="BD2" s="1"/>
      <c r="BE2" s="1"/>
    </row>
    <row r="3" spans="1:57" ht="12.75">
      <c r="A3" s="16" t="s">
        <v>58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4"/>
      <c r="B4" s="7" t="s">
        <v>70</v>
      </c>
      <c r="C4" s="9">
        <v>337</v>
      </c>
      <c r="D4" s="9">
        <v>337</v>
      </c>
      <c r="E4" s="9">
        <v>337</v>
      </c>
      <c r="F4" s="9">
        <v>337</v>
      </c>
      <c r="G4" s="9">
        <v>337</v>
      </c>
      <c r="H4" s="9">
        <v>337</v>
      </c>
      <c r="I4" s="9">
        <v>337</v>
      </c>
      <c r="J4" s="9">
        <v>337</v>
      </c>
      <c r="K4" s="9">
        <v>337</v>
      </c>
      <c r="L4" s="9">
        <v>337</v>
      </c>
      <c r="M4" s="9">
        <v>337</v>
      </c>
      <c r="N4" s="9">
        <v>337</v>
      </c>
      <c r="O4" s="9">
        <v>337</v>
      </c>
      <c r="P4" s="9">
        <v>337</v>
      </c>
      <c r="Q4" s="9">
        <v>337</v>
      </c>
      <c r="R4" s="9">
        <v>337</v>
      </c>
      <c r="S4" s="9">
        <v>337</v>
      </c>
      <c r="T4" s="9">
        <v>337</v>
      </c>
      <c r="U4" s="9">
        <v>337</v>
      </c>
      <c r="V4" s="9">
        <v>337</v>
      </c>
      <c r="W4" s="9">
        <v>337</v>
      </c>
      <c r="X4" s="9">
        <v>337</v>
      </c>
      <c r="Y4" s="9">
        <v>337</v>
      </c>
      <c r="Z4" s="9">
        <v>337</v>
      </c>
      <c r="AA4" s="9">
        <v>337</v>
      </c>
      <c r="AB4" s="9">
        <v>337</v>
      </c>
      <c r="AC4" s="9">
        <v>337</v>
      </c>
      <c r="AD4" s="9">
        <v>337</v>
      </c>
      <c r="AE4" s="9">
        <v>337</v>
      </c>
      <c r="AF4" s="9">
        <v>337</v>
      </c>
      <c r="AG4" s="9">
        <v>337</v>
      </c>
      <c r="AH4" s="9">
        <v>337</v>
      </c>
      <c r="AI4" s="9">
        <v>337</v>
      </c>
      <c r="AJ4" s="9">
        <v>337</v>
      </c>
      <c r="AK4" s="9">
        <v>337</v>
      </c>
      <c r="AL4" s="9">
        <v>337</v>
      </c>
      <c r="AM4" s="9">
        <v>337</v>
      </c>
      <c r="AN4" s="9">
        <v>337</v>
      </c>
      <c r="AO4" s="9">
        <v>337</v>
      </c>
      <c r="AP4" s="9">
        <v>337</v>
      </c>
      <c r="AQ4" s="9">
        <v>337</v>
      </c>
      <c r="AR4" s="9">
        <v>337</v>
      </c>
      <c r="AS4" s="9">
        <v>337</v>
      </c>
      <c r="AT4" s="9">
        <v>337</v>
      </c>
      <c r="AU4" s="9">
        <v>337</v>
      </c>
      <c r="AV4" s="9">
        <v>337</v>
      </c>
      <c r="AW4" s="9">
        <v>337</v>
      </c>
      <c r="AX4" s="9">
        <v>337</v>
      </c>
      <c r="AY4" s="9">
        <v>337</v>
      </c>
      <c r="AZ4" s="9">
        <v>337</v>
      </c>
      <c r="BA4" s="9">
        <v>337</v>
      </c>
      <c r="BB4" s="9">
        <v>337</v>
      </c>
      <c r="BC4" s="9">
        <f aca="true" t="shared" si="2" ref="BC4:BC9">SUM(C4:BB4)</f>
        <v>17524</v>
      </c>
      <c r="BD4" s="21"/>
      <c r="BE4" s="21">
        <f>+BC4/BC17</f>
        <v>1.1339635143809674</v>
      </c>
    </row>
    <row r="5" spans="1:57" ht="12.75">
      <c r="A5" s="4"/>
      <c r="B5" s="7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>
        <f t="shared" si="2"/>
        <v>0</v>
      </c>
      <c r="BD5" s="21"/>
      <c r="BE5" s="21">
        <f>+BC5/BC17</f>
        <v>0</v>
      </c>
    </row>
    <row r="6" spans="1:57" ht="12.75">
      <c r="A6" s="4"/>
      <c r="B6" s="7" t="s">
        <v>14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>
        <f t="shared" si="2"/>
        <v>0</v>
      </c>
      <c r="BD6" s="21"/>
      <c r="BE6" s="21">
        <f>+BC6/BC17</f>
        <v>0</v>
      </c>
    </row>
    <row r="7" spans="1:57" ht="12.75">
      <c r="A7" s="4"/>
      <c r="B7" s="7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>
        <f t="shared" si="2"/>
        <v>0</v>
      </c>
      <c r="BD7" s="21"/>
      <c r="BE7" s="21">
        <f>+BC7/BC17</f>
        <v>0</v>
      </c>
    </row>
    <row r="8" spans="1:57" ht="12.75">
      <c r="A8" s="4"/>
      <c r="B8" s="7" t="s">
        <v>16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>
        <f t="shared" si="2"/>
        <v>0</v>
      </c>
      <c r="BD8" s="21"/>
      <c r="BE8" s="21">
        <f>+BC8/BC17</f>
        <v>0</v>
      </c>
    </row>
    <row r="9" spans="1:57" ht="12.75">
      <c r="A9" s="4"/>
      <c r="B9" s="7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>
        <v>50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>
        <f t="shared" si="2"/>
        <v>50</v>
      </c>
      <c r="BD9" s="21"/>
      <c r="BE9" s="21">
        <f>+BC9/BC17</f>
        <v>0.0032354585550700967</v>
      </c>
    </row>
    <row r="10" spans="1:57" ht="12.75">
      <c r="A10" s="4"/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8"/>
      <c r="BE10" s="8"/>
    </row>
    <row r="11" spans="1:57" ht="12.75">
      <c r="A11" s="4" t="s">
        <v>59</v>
      </c>
      <c r="B11" s="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8"/>
      <c r="BE11" s="8"/>
    </row>
    <row r="12" spans="1:57" ht="12.75">
      <c r="A12" s="4"/>
      <c r="B12" s="7" t="s">
        <v>71</v>
      </c>
      <c r="C12" s="9">
        <v>39.62</v>
      </c>
      <c r="D12" s="9">
        <v>39.62</v>
      </c>
      <c r="E12" s="9">
        <v>39.62</v>
      </c>
      <c r="F12" s="9">
        <v>39.62</v>
      </c>
      <c r="G12" s="9">
        <v>39.62</v>
      </c>
      <c r="H12" s="9">
        <v>39.62</v>
      </c>
      <c r="I12" s="9">
        <v>39.62</v>
      </c>
      <c r="J12" s="9">
        <v>39.62</v>
      </c>
      <c r="K12" s="9">
        <v>39.62</v>
      </c>
      <c r="L12" s="9">
        <v>39.62</v>
      </c>
      <c r="M12" s="9">
        <v>39.62</v>
      </c>
      <c r="N12" s="9">
        <v>39.62</v>
      </c>
      <c r="O12" s="9">
        <v>39.62</v>
      </c>
      <c r="P12" s="9">
        <v>39.62</v>
      </c>
      <c r="Q12" s="9">
        <v>39.62</v>
      </c>
      <c r="R12" s="9">
        <v>39.62</v>
      </c>
      <c r="S12" s="9">
        <v>39.62</v>
      </c>
      <c r="T12" s="9">
        <v>39.62</v>
      </c>
      <c r="U12" s="9">
        <v>39.62</v>
      </c>
      <c r="V12" s="9">
        <v>39.62</v>
      </c>
      <c r="W12" s="9">
        <v>39.62</v>
      </c>
      <c r="X12" s="9">
        <v>39.62</v>
      </c>
      <c r="Y12" s="9">
        <v>39.62</v>
      </c>
      <c r="Z12" s="9">
        <v>39.62</v>
      </c>
      <c r="AA12" s="9">
        <v>39.62</v>
      </c>
      <c r="AB12" s="9">
        <v>39.62</v>
      </c>
      <c r="AC12" s="9">
        <v>39.62</v>
      </c>
      <c r="AD12" s="9">
        <v>39.62</v>
      </c>
      <c r="AE12" s="9">
        <v>39.62</v>
      </c>
      <c r="AF12" s="9">
        <v>39.62</v>
      </c>
      <c r="AG12" s="9">
        <v>39.62</v>
      </c>
      <c r="AH12" s="9">
        <v>39.62</v>
      </c>
      <c r="AI12" s="9">
        <v>39.62</v>
      </c>
      <c r="AJ12" s="9">
        <v>39.62</v>
      </c>
      <c r="AK12" s="9">
        <v>39.62</v>
      </c>
      <c r="AL12" s="9">
        <v>39.62</v>
      </c>
      <c r="AM12" s="9">
        <v>39.62</v>
      </c>
      <c r="AN12" s="9">
        <v>39.62</v>
      </c>
      <c r="AO12" s="9">
        <v>39.62</v>
      </c>
      <c r="AP12" s="9">
        <v>39.62</v>
      </c>
      <c r="AQ12" s="9">
        <v>39.62</v>
      </c>
      <c r="AR12" s="9">
        <v>39.62</v>
      </c>
      <c r="AS12" s="9">
        <v>39.62</v>
      </c>
      <c r="AT12" s="9">
        <v>39.62</v>
      </c>
      <c r="AU12" s="9">
        <v>39.62</v>
      </c>
      <c r="AV12" s="9">
        <v>39.62</v>
      </c>
      <c r="AW12" s="9">
        <v>39.62</v>
      </c>
      <c r="AX12" s="9">
        <v>39.62</v>
      </c>
      <c r="AY12" s="9">
        <v>39.62</v>
      </c>
      <c r="AZ12" s="9">
        <v>39.62</v>
      </c>
      <c r="BA12" s="9">
        <v>39.62</v>
      </c>
      <c r="BB12" s="9">
        <v>39.62</v>
      </c>
      <c r="BC12" s="9">
        <f>SUM(C12:BB12)</f>
        <v>2060.239999999997</v>
      </c>
      <c r="BD12" s="8"/>
      <c r="BE12" s="21">
        <f>+BC12/BC17</f>
        <v>0.13331642266995214</v>
      </c>
    </row>
    <row r="13" spans="1:57" ht="12.75">
      <c r="A13" s="4"/>
      <c r="B13" s="7" t="s">
        <v>18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>
        <f>SUM(C13:BB13)</f>
        <v>0</v>
      </c>
      <c r="BD13" s="8"/>
      <c r="BE13" s="21">
        <f>+BC13/BC17</f>
        <v>0</v>
      </c>
    </row>
    <row r="14" spans="1:57" ht="12.75">
      <c r="A14" s="4"/>
      <c r="B14" s="7" t="s">
        <v>19</v>
      </c>
      <c r="C14" s="9">
        <v>0</v>
      </c>
      <c r="D14" s="9">
        <v>0</v>
      </c>
      <c r="E14" s="9">
        <v>5</v>
      </c>
      <c r="F14" s="9">
        <v>0</v>
      </c>
      <c r="G14" s="9">
        <v>0</v>
      </c>
      <c r="H14" s="9">
        <v>0</v>
      </c>
      <c r="I14" s="9">
        <v>5</v>
      </c>
      <c r="J14" s="9">
        <v>0</v>
      </c>
      <c r="K14" s="9">
        <v>0</v>
      </c>
      <c r="L14" s="9">
        <v>0</v>
      </c>
      <c r="M14" s="9">
        <v>5</v>
      </c>
      <c r="N14" s="9">
        <v>0</v>
      </c>
      <c r="O14" s="9">
        <v>0</v>
      </c>
      <c r="P14" s="9">
        <v>0</v>
      </c>
      <c r="Q14" s="9">
        <v>5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5</v>
      </c>
      <c r="X14" s="9">
        <v>0</v>
      </c>
      <c r="Y14" s="9">
        <v>0</v>
      </c>
      <c r="Z14" s="9">
        <v>0</v>
      </c>
      <c r="AA14" s="9">
        <v>5</v>
      </c>
      <c r="AB14" s="9">
        <v>0</v>
      </c>
      <c r="AC14" s="9">
        <v>0</v>
      </c>
      <c r="AD14" s="9">
        <v>0</v>
      </c>
      <c r="AE14" s="9">
        <v>5</v>
      </c>
      <c r="AF14" s="9">
        <v>0</v>
      </c>
      <c r="AG14" s="9">
        <v>0</v>
      </c>
      <c r="AH14" s="9">
        <v>0</v>
      </c>
      <c r="AI14" s="9">
        <v>5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5</v>
      </c>
      <c r="AP14" s="9">
        <v>0</v>
      </c>
      <c r="AQ14" s="9">
        <v>0</v>
      </c>
      <c r="AR14" s="9">
        <v>0</v>
      </c>
      <c r="AS14" s="9">
        <v>5</v>
      </c>
      <c r="AT14" s="9">
        <v>0</v>
      </c>
      <c r="AU14" s="9">
        <v>0</v>
      </c>
      <c r="AV14" s="9">
        <v>0</v>
      </c>
      <c r="AW14" s="9">
        <v>5</v>
      </c>
      <c r="AX14" s="9">
        <v>0</v>
      </c>
      <c r="AY14" s="9">
        <v>0</v>
      </c>
      <c r="AZ14" s="9">
        <v>0</v>
      </c>
      <c r="BA14" s="9">
        <v>5</v>
      </c>
      <c r="BB14" s="9">
        <v>0</v>
      </c>
      <c r="BC14" s="9">
        <f>SUM(C14:BB14)</f>
        <v>60</v>
      </c>
      <c r="BD14" s="8"/>
      <c r="BE14" s="21">
        <f>+BC14/BC17</f>
        <v>0.003882550266084116</v>
      </c>
    </row>
    <row r="15" spans="1:57" ht="12.75">
      <c r="A15" s="4"/>
      <c r="B15" s="7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>
        <f>SUM(C15:BB15)</f>
        <v>0</v>
      </c>
      <c r="BD15" s="8"/>
      <c r="BE15" s="21">
        <f>+BC15/BC17</f>
        <v>0</v>
      </c>
    </row>
    <row r="16" spans="1:57" ht="12.75">
      <c r="A16" s="4"/>
      <c r="B16" s="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8"/>
      <c r="BE16" s="8"/>
    </row>
    <row r="17" spans="1:57" ht="12.75">
      <c r="A17" s="4"/>
      <c r="B17" s="7" t="s">
        <v>63</v>
      </c>
      <c r="C17" s="9">
        <f aca="true" t="shared" si="3" ref="C17:AH17">SUM(C4:C9)-SUM(C12:C15)</f>
        <v>297.38</v>
      </c>
      <c r="D17" s="9">
        <f t="shared" si="3"/>
        <v>297.38</v>
      </c>
      <c r="E17" s="9">
        <f t="shared" si="3"/>
        <v>292.38</v>
      </c>
      <c r="F17" s="9">
        <f t="shared" si="3"/>
        <v>297.38</v>
      </c>
      <c r="G17" s="9">
        <f t="shared" si="3"/>
        <v>297.38</v>
      </c>
      <c r="H17" s="9">
        <f t="shared" si="3"/>
        <v>297.38</v>
      </c>
      <c r="I17" s="9">
        <f t="shared" si="3"/>
        <v>292.38</v>
      </c>
      <c r="J17" s="9">
        <f t="shared" si="3"/>
        <v>297.38</v>
      </c>
      <c r="K17" s="9">
        <f t="shared" si="3"/>
        <v>297.38</v>
      </c>
      <c r="L17" s="9">
        <f t="shared" si="3"/>
        <v>297.38</v>
      </c>
      <c r="M17" s="9">
        <f t="shared" si="3"/>
        <v>292.38</v>
      </c>
      <c r="N17" s="9">
        <f t="shared" si="3"/>
        <v>297.38</v>
      </c>
      <c r="O17" s="9">
        <f t="shared" si="3"/>
        <v>297.38</v>
      </c>
      <c r="P17" s="9">
        <f t="shared" si="3"/>
        <v>297.38</v>
      </c>
      <c r="Q17" s="9">
        <f t="shared" si="3"/>
        <v>292.38</v>
      </c>
      <c r="R17" s="9">
        <f t="shared" si="3"/>
        <v>297.38</v>
      </c>
      <c r="S17" s="9">
        <f t="shared" si="3"/>
        <v>297.38</v>
      </c>
      <c r="T17" s="9">
        <f t="shared" si="3"/>
        <v>297.38</v>
      </c>
      <c r="U17" s="9">
        <f t="shared" si="3"/>
        <v>297.38</v>
      </c>
      <c r="V17" s="9">
        <f t="shared" si="3"/>
        <v>297.38</v>
      </c>
      <c r="W17" s="9">
        <f t="shared" si="3"/>
        <v>292.38</v>
      </c>
      <c r="X17" s="9">
        <f t="shared" si="3"/>
        <v>297.38</v>
      </c>
      <c r="Y17" s="9">
        <f t="shared" si="3"/>
        <v>297.38</v>
      </c>
      <c r="Z17" s="9">
        <f t="shared" si="3"/>
        <v>297.38</v>
      </c>
      <c r="AA17" s="9">
        <f t="shared" si="3"/>
        <v>292.38</v>
      </c>
      <c r="AB17" s="9">
        <f t="shared" si="3"/>
        <v>297.38</v>
      </c>
      <c r="AC17" s="9">
        <f t="shared" si="3"/>
        <v>297.38</v>
      </c>
      <c r="AD17" s="9">
        <f t="shared" si="3"/>
        <v>297.38</v>
      </c>
      <c r="AE17" s="9">
        <f t="shared" si="3"/>
        <v>292.38</v>
      </c>
      <c r="AF17" s="9">
        <f t="shared" si="3"/>
        <v>297.38</v>
      </c>
      <c r="AG17" s="9">
        <f t="shared" si="3"/>
        <v>297.38</v>
      </c>
      <c r="AH17" s="9">
        <f t="shared" si="3"/>
        <v>297.38</v>
      </c>
      <c r="AI17" s="9">
        <f aca="true" t="shared" si="4" ref="AI17:BB17">SUM(AI4:AI9)-SUM(AI12:AI15)</f>
        <v>292.38</v>
      </c>
      <c r="AJ17" s="9">
        <f t="shared" si="4"/>
        <v>297.38</v>
      </c>
      <c r="AK17" s="9">
        <f t="shared" si="4"/>
        <v>297.38</v>
      </c>
      <c r="AL17" s="9">
        <f t="shared" si="4"/>
        <v>297.38</v>
      </c>
      <c r="AM17" s="9">
        <f t="shared" si="4"/>
        <v>297.38</v>
      </c>
      <c r="AN17" s="9">
        <f t="shared" si="4"/>
        <v>297.38</v>
      </c>
      <c r="AO17" s="9">
        <f t="shared" si="4"/>
        <v>342.38</v>
      </c>
      <c r="AP17" s="9">
        <f t="shared" si="4"/>
        <v>297.38</v>
      </c>
      <c r="AQ17" s="9">
        <f t="shared" si="4"/>
        <v>297.38</v>
      </c>
      <c r="AR17" s="9">
        <f t="shared" si="4"/>
        <v>297.38</v>
      </c>
      <c r="AS17" s="9">
        <f t="shared" si="4"/>
        <v>292.38</v>
      </c>
      <c r="AT17" s="9">
        <f t="shared" si="4"/>
        <v>297.38</v>
      </c>
      <c r="AU17" s="9">
        <f t="shared" si="4"/>
        <v>297.38</v>
      </c>
      <c r="AV17" s="9">
        <f t="shared" si="4"/>
        <v>297.38</v>
      </c>
      <c r="AW17" s="9">
        <f t="shared" si="4"/>
        <v>292.38</v>
      </c>
      <c r="AX17" s="9">
        <f t="shared" si="4"/>
        <v>297.38</v>
      </c>
      <c r="AY17" s="9">
        <f t="shared" si="4"/>
        <v>297.38</v>
      </c>
      <c r="AZ17" s="9">
        <f t="shared" si="4"/>
        <v>297.38</v>
      </c>
      <c r="BA17" s="9">
        <f t="shared" si="4"/>
        <v>292.38</v>
      </c>
      <c r="BB17" s="9">
        <f t="shared" si="4"/>
        <v>297.38</v>
      </c>
      <c r="BC17" s="9">
        <f>SUM(C17:BB17)</f>
        <v>15453.759999999982</v>
      </c>
      <c r="BD17" s="8"/>
      <c r="BE17" s="21">
        <f>+BC17/BC17</f>
        <v>1</v>
      </c>
    </row>
    <row r="18" ht="12.75">
      <c r="BC18" s="3"/>
    </row>
    <row r="19" ht="12.75">
      <c r="BC19" s="3"/>
    </row>
    <row r="20" spans="1:55" ht="18">
      <c r="A20" s="15" t="s">
        <v>57</v>
      </c>
      <c r="B20" s="5"/>
      <c r="BC20" s="3"/>
    </row>
    <row r="21" spans="1:57" ht="12.75">
      <c r="A21" s="5" t="s">
        <v>43</v>
      </c>
      <c r="B21" s="12" t="s">
        <v>44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>
        <f>SUM(C21:BB21)</f>
        <v>0</v>
      </c>
      <c r="BD21" s="21">
        <f>+BC21/(BC86+BC87)</f>
        <v>0</v>
      </c>
      <c r="BE21" s="21">
        <f>+BC21/BC17</f>
        <v>0</v>
      </c>
    </row>
    <row r="22" spans="1:57" ht="12.75">
      <c r="A22" s="5"/>
      <c r="B22" s="12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>
        <f>SUM(C22:BB22)</f>
        <v>0</v>
      </c>
      <c r="BD22" s="21">
        <f>+BC22/(BC86+BC87)</f>
        <v>0</v>
      </c>
      <c r="BE22" s="21">
        <f>+BC22/BC17</f>
        <v>0</v>
      </c>
    </row>
    <row r="23" spans="1:57" ht="12.75">
      <c r="A23" s="5"/>
      <c r="B23" s="12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>
        <f>SUM(C23:BB23)</f>
        <v>0</v>
      </c>
      <c r="BD23" s="21">
        <f>+BC23/(BC86+BC87)</f>
        <v>0</v>
      </c>
      <c r="BE23" s="21">
        <f>+BC23/BC17</f>
        <v>0</v>
      </c>
    </row>
    <row r="24" spans="1:57" ht="12.75">
      <c r="A24" s="5"/>
      <c r="B24" s="12" t="s">
        <v>53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>
        <f>SUM(C24:BB24)</f>
        <v>0</v>
      </c>
      <c r="BD24" s="21">
        <f>+BC24/(BC86+BC87)</f>
        <v>0</v>
      </c>
      <c r="BE24" s="21">
        <f>+BC24/BC17</f>
        <v>0</v>
      </c>
    </row>
    <row r="25" spans="1:57" ht="12.75">
      <c r="A25" s="5"/>
      <c r="B25" s="1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8"/>
      <c r="BE25" s="21"/>
    </row>
    <row r="26" spans="1:57" ht="12.75">
      <c r="A26" s="5" t="s">
        <v>60</v>
      </c>
      <c r="B26" s="12" t="s">
        <v>61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9">
        <f>SUM(C26:BB26)</f>
        <v>0</v>
      </c>
      <c r="BD26" s="21">
        <f>+BC26/(BC86+BC87)</f>
        <v>0</v>
      </c>
      <c r="BE26" s="21">
        <f>+BC26/BC17</f>
        <v>0</v>
      </c>
    </row>
    <row r="27" spans="1:57" ht="12.75">
      <c r="A27" s="5"/>
      <c r="B27" s="12" t="s">
        <v>62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f>SUM(C27:BB27)</f>
        <v>0</v>
      </c>
      <c r="BD27" s="21">
        <f>+BC27/(BC86+BC87)</f>
        <v>0</v>
      </c>
      <c r="BE27" s="21">
        <f>+BC27/BC17</f>
        <v>0</v>
      </c>
    </row>
    <row r="28" spans="1:57" ht="12.75">
      <c r="A28" s="5"/>
      <c r="B28" s="1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8"/>
      <c r="BE28" s="21"/>
    </row>
    <row r="29" spans="1:57" ht="12.75">
      <c r="A29" s="5" t="s">
        <v>4</v>
      </c>
      <c r="B29" s="12" t="s">
        <v>5</v>
      </c>
      <c r="C29" s="9">
        <v>40</v>
      </c>
      <c r="D29" s="9">
        <v>40</v>
      </c>
      <c r="E29" s="9">
        <v>40</v>
      </c>
      <c r="F29" s="9">
        <v>40</v>
      </c>
      <c r="G29" s="9">
        <v>40</v>
      </c>
      <c r="H29" s="9">
        <v>40</v>
      </c>
      <c r="I29" s="9">
        <v>40</v>
      </c>
      <c r="J29" s="9">
        <v>40</v>
      </c>
      <c r="K29" s="9">
        <v>40</v>
      </c>
      <c r="L29" s="9">
        <v>40</v>
      </c>
      <c r="M29" s="9">
        <v>40</v>
      </c>
      <c r="N29" s="9">
        <v>40</v>
      </c>
      <c r="O29" s="9">
        <v>40</v>
      </c>
      <c r="P29" s="9">
        <v>40</v>
      </c>
      <c r="Q29" s="9">
        <v>40</v>
      </c>
      <c r="R29" s="9">
        <v>40</v>
      </c>
      <c r="S29" s="9">
        <v>40</v>
      </c>
      <c r="T29" s="9">
        <v>40</v>
      </c>
      <c r="U29" s="9">
        <v>40</v>
      </c>
      <c r="V29" s="9">
        <v>40</v>
      </c>
      <c r="W29" s="9">
        <v>40</v>
      </c>
      <c r="X29" s="9">
        <v>40</v>
      </c>
      <c r="Y29" s="9">
        <v>40</v>
      </c>
      <c r="Z29" s="9">
        <v>40</v>
      </c>
      <c r="AA29" s="9">
        <v>40</v>
      </c>
      <c r="AB29" s="9">
        <v>40</v>
      </c>
      <c r="AC29" s="9">
        <v>40</v>
      </c>
      <c r="AD29" s="9">
        <v>40</v>
      </c>
      <c r="AE29" s="9">
        <v>40</v>
      </c>
      <c r="AF29" s="9">
        <v>40</v>
      </c>
      <c r="AG29" s="9">
        <v>40</v>
      </c>
      <c r="AH29" s="9">
        <v>40</v>
      </c>
      <c r="AI29" s="9">
        <v>40</v>
      </c>
      <c r="AJ29" s="9">
        <v>40</v>
      </c>
      <c r="AK29" s="9">
        <v>40</v>
      </c>
      <c r="AL29" s="9">
        <v>40</v>
      </c>
      <c r="AM29" s="9">
        <v>40</v>
      </c>
      <c r="AN29" s="9">
        <v>40</v>
      </c>
      <c r="AO29" s="9">
        <v>40</v>
      </c>
      <c r="AP29" s="9">
        <v>40</v>
      </c>
      <c r="AQ29" s="9">
        <v>40</v>
      </c>
      <c r="AR29" s="9">
        <v>40</v>
      </c>
      <c r="AS29" s="9">
        <v>40</v>
      </c>
      <c r="AT29" s="9">
        <v>40</v>
      </c>
      <c r="AU29" s="9">
        <v>40</v>
      </c>
      <c r="AV29" s="9">
        <v>40</v>
      </c>
      <c r="AW29" s="9">
        <v>40</v>
      </c>
      <c r="AX29" s="9">
        <v>40</v>
      </c>
      <c r="AY29" s="9">
        <v>40</v>
      </c>
      <c r="AZ29" s="9">
        <v>40</v>
      </c>
      <c r="BA29" s="9">
        <v>40</v>
      </c>
      <c r="BB29" s="9">
        <v>40</v>
      </c>
      <c r="BC29" s="9">
        <f>SUM(C29:BB29)</f>
        <v>2080</v>
      </c>
      <c r="BD29" s="21">
        <f>+BC29/(BC86+BC87)</f>
        <v>0.13673415724428084</v>
      </c>
      <c r="BE29" s="21">
        <f>+BC29/BC17</f>
        <v>0.13459507589091602</v>
      </c>
    </row>
    <row r="30" spans="1:57" ht="12.75">
      <c r="A30" s="5"/>
      <c r="B30" s="12" t="s">
        <v>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f>SUM(C30:BB30)</f>
        <v>0</v>
      </c>
      <c r="BD30" s="21">
        <f>+BC30/(BC86+BC87)</f>
        <v>0</v>
      </c>
      <c r="BE30" s="21">
        <f>+BC30/BC17</f>
        <v>0</v>
      </c>
    </row>
    <row r="31" spans="1:57" ht="12.75">
      <c r="A31" s="5"/>
      <c r="B31" s="12" t="s">
        <v>31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>
        <f>SUM(C31:BB31)</f>
        <v>0</v>
      </c>
      <c r="BD31" s="21">
        <f>+BC31/(BC86+BC87)</f>
        <v>0</v>
      </c>
      <c r="BE31" s="21">
        <f>+BC31/BC17</f>
        <v>0</v>
      </c>
    </row>
    <row r="32" spans="1:57" ht="12.75">
      <c r="A32" s="5"/>
      <c r="B32" s="1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21"/>
      <c r="BE32" s="21"/>
    </row>
    <row r="33" spans="1:57" ht="12.75">
      <c r="A33" s="5" t="s">
        <v>6</v>
      </c>
      <c r="B33" s="12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>
        <f>SUM(C33:BB33)</f>
        <v>0</v>
      </c>
      <c r="BD33" s="21">
        <f>+BC33/(BC86+BC87)</f>
        <v>0</v>
      </c>
      <c r="BE33" s="21">
        <f>+BC33/BC17</f>
        <v>0</v>
      </c>
    </row>
    <row r="34" spans="1:57" ht="12.75">
      <c r="A34" s="5"/>
      <c r="B34" s="12" t="s">
        <v>8</v>
      </c>
      <c r="C34" s="9"/>
      <c r="D34" s="9">
        <v>30</v>
      </c>
      <c r="E34" s="9"/>
      <c r="F34" s="9"/>
      <c r="G34" s="9"/>
      <c r="H34" s="9"/>
      <c r="I34" s="9"/>
      <c r="J34" s="9"/>
      <c r="K34" s="9"/>
      <c r="L34" s="9"/>
      <c r="M34" s="9"/>
      <c r="N34" s="9">
        <v>30</v>
      </c>
      <c r="O34" s="9"/>
      <c r="P34" s="9"/>
      <c r="Q34" s="9"/>
      <c r="R34" s="9"/>
      <c r="S34" s="9"/>
      <c r="T34" s="9"/>
      <c r="U34" s="9"/>
      <c r="V34" s="9"/>
      <c r="W34" s="9">
        <v>30</v>
      </c>
      <c r="X34" s="9"/>
      <c r="Y34" s="9"/>
      <c r="Z34" s="9"/>
      <c r="AA34" s="9"/>
      <c r="AB34" s="9"/>
      <c r="AC34" s="9"/>
      <c r="AD34" s="9"/>
      <c r="AE34" s="9"/>
      <c r="AF34" s="9">
        <v>30</v>
      </c>
      <c r="AG34" s="9"/>
      <c r="AH34" s="9"/>
      <c r="AI34" s="9"/>
      <c r="AJ34" s="9"/>
      <c r="AK34" s="9"/>
      <c r="AL34" s="9"/>
      <c r="AM34" s="9"/>
      <c r="AN34" s="9"/>
      <c r="AO34" s="9">
        <v>30</v>
      </c>
      <c r="AP34" s="9"/>
      <c r="AQ34" s="9"/>
      <c r="AR34" s="9"/>
      <c r="AS34" s="9"/>
      <c r="AT34" s="9"/>
      <c r="AU34" s="9"/>
      <c r="AV34" s="9"/>
      <c r="AW34" s="9">
        <v>30</v>
      </c>
      <c r="AX34" s="9"/>
      <c r="AY34" s="9"/>
      <c r="AZ34" s="9"/>
      <c r="BA34" s="9"/>
      <c r="BB34" s="9"/>
      <c r="BC34" s="9">
        <f>SUM(C34:BB34)</f>
        <v>180</v>
      </c>
      <c r="BD34" s="21">
        <f>+BC34/(BC86+BC87)</f>
        <v>0.011832763607678149</v>
      </c>
      <c r="BE34" s="21">
        <f>+BC34/BC17</f>
        <v>0.011647650798252349</v>
      </c>
    </row>
    <row r="35" spans="1:57" ht="12.75">
      <c r="A35" s="5"/>
      <c r="B35" s="12" t="s">
        <v>9</v>
      </c>
      <c r="C35" s="9"/>
      <c r="D35" s="9"/>
      <c r="E35" s="9"/>
      <c r="F35" s="9"/>
      <c r="G35" s="9"/>
      <c r="H35" s="9"/>
      <c r="I35" s="9">
        <v>30</v>
      </c>
      <c r="J35" s="9"/>
      <c r="K35" s="9"/>
      <c r="L35" s="9"/>
      <c r="M35" s="9"/>
      <c r="N35" s="9"/>
      <c r="O35" s="9"/>
      <c r="P35" s="9"/>
      <c r="Q35" s="9"/>
      <c r="R35" s="9">
        <v>30</v>
      </c>
      <c r="S35" s="9"/>
      <c r="T35" s="9"/>
      <c r="U35" s="9"/>
      <c r="V35" s="9"/>
      <c r="W35" s="9"/>
      <c r="X35" s="9"/>
      <c r="Y35" s="9"/>
      <c r="Z35" s="9"/>
      <c r="AA35" s="9"/>
      <c r="AB35" s="9">
        <v>30</v>
      </c>
      <c r="AC35" s="9"/>
      <c r="AD35" s="9"/>
      <c r="AE35" s="9"/>
      <c r="AF35" s="9"/>
      <c r="AG35" s="9"/>
      <c r="AH35" s="9"/>
      <c r="AI35" s="9"/>
      <c r="AJ35" s="9">
        <v>30</v>
      </c>
      <c r="AK35" s="9"/>
      <c r="AL35" s="9"/>
      <c r="AM35" s="9"/>
      <c r="AN35" s="9"/>
      <c r="AO35" s="9"/>
      <c r="AP35" s="9"/>
      <c r="AQ35" s="9"/>
      <c r="AR35" s="9"/>
      <c r="AS35" s="9">
        <v>30</v>
      </c>
      <c r="AT35" s="9"/>
      <c r="AU35" s="9"/>
      <c r="AV35" s="9"/>
      <c r="AW35" s="9"/>
      <c r="AX35" s="9"/>
      <c r="AY35" s="9"/>
      <c r="AZ35" s="9"/>
      <c r="BA35" s="9">
        <v>30</v>
      </c>
      <c r="BB35" s="9"/>
      <c r="BC35" s="9">
        <f>SUM(C35:BB35)</f>
        <v>180</v>
      </c>
      <c r="BD35" s="21">
        <f>+BC35/(BC86+BC87)</f>
        <v>0.011832763607678149</v>
      </c>
      <c r="BE35" s="21">
        <f>+BC35/BC17</f>
        <v>0.011647650798252349</v>
      </c>
    </row>
    <row r="36" spans="1:57" ht="12.75">
      <c r="A36" s="5"/>
      <c r="B36" s="12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f>SUM(C36:BB36)</f>
        <v>0</v>
      </c>
      <c r="BD36" s="21">
        <f>+BC36/(BC86+BC87)</f>
        <v>0</v>
      </c>
      <c r="BE36" s="21">
        <f>+BC36/BC17</f>
        <v>0</v>
      </c>
    </row>
    <row r="37" spans="1:57" ht="12.75">
      <c r="A37" s="5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1"/>
      <c r="BE37" s="21"/>
    </row>
    <row r="38" spans="1:57" ht="12.75">
      <c r="A38" s="5" t="s">
        <v>2</v>
      </c>
      <c r="B38" s="12" t="s">
        <v>0</v>
      </c>
      <c r="C38" s="9">
        <v>500</v>
      </c>
      <c r="D38" s="9"/>
      <c r="E38" s="9"/>
      <c r="F38" s="9"/>
      <c r="G38" s="9">
        <v>500</v>
      </c>
      <c r="H38" s="9"/>
      <c r="I38" s="9"/>
      <c r="J38" s="9"/>
      <c r="K38" s="9">
        <v>500</v>
      </c>
      <c r="L38" s="9"/>
      <c r="M38" s="9"/>
      <c r="N38" s="9"/>
      <c r="O38" s="9">
        <v>500</v>
      </c>
      <c r="P38" s="9"/>
      <c r="Q38" s="9"/>
      <c r="R38" s="9"/>
      <c r="S38" s="9"/>
      <c r="T38" s="9">
        <v>500</v>
      </c>
      <c r="U38" s="9"/>
      <c r="V38" s="9"/>
      <c r="W38" s="9"/>
      <c r="X38" s="9">
        <v>500</v>
      </c>
      <c r="Y38" s="9"/>
      <c r="Z38" s="9"/>
      <c r="AA38" s="9"/>
      <c r="AB38" s="9">
        <v>500</v>
      </c>
      <c r="AC38" s="9"/>
      <c r="AD38" s="9"/>
      <c r="AE38" s="9"/>
      <c r="AF38" s="9"/>
      <c r="AG38" s="9">
        <v>500</v>
      </c>
      <c r="AH38" s="9"/>
      <c r="AI38" s="9"/>
      <c r="AJ38" s="9"/>
      <c r="AK38" s="9">
        <v>500</v>
      </c>
      <c r="AL38" s="9"/>
      <c r="AM38" s="9"/>
      <c r="AN38" s="9"/>
      <c r="AO38" s="9">
        <v>500</v>
      </c>
      <c r="AP38" s="9"/>
      <c r="AQ38" s="9"/>
      <c r="AR38" s="9"/>
      <c r="AS38" s="9"/>
      <c r="AT38" s="9">
        <v>500</v>
      </c>
      <c r="AU38" s="9"/>
      <c r="AV38" s="9"/>
      <c r="AW38" s="9"/>
      <c r="AX38" s="9">
        <v>500</v>
      </c>
      <c r="AY38" s="9"/>
      <c r="AZ38" s="9"/>
      <c r="BA38" s="9"/>
      <c r="BB38" s="9">
        <v>500</v>
      </c>
      <c r="BC38" s="9">
        <f aca="true" t="shared" si="5" ref="BC38:BC45">SUM(C38:BB38)</f>
        <v>6500</v>
      </c>
      <c r="BD38" s="21">
        <f>+BC38/(BC86+BC87)</f>
        <v>0.42729424138837757</v>
      </c>
      <c r="BE38" s="21">
        <f>+BC38/BC17</f>
        <v>0.4206096121591126</v>
      </c>
    </row>
    <row r="39" spans="1:57" ht="12.75">
      <c r="A39" s="5"/>
      <c r="B39" s="12" t="s">
        <v>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>
        <f t="shared" si="5"/>
        <v>0</v>
      </c>
      <c r="BD39" s="21">
        <f>+BC39/(BC86+BC87)</f>
        <v>0</v>
      </c>
      <c r="BE39" s="21">
        <f>+BC39/BC17</f>
        <v>0</v>
      </c>
    </row>
    <row r="40" spans="1:57" ht="12.75">
      <c r="A40" s="5"/>
      <c r="B40" s="12" t="s">
        <v>11</v>
      </c>
      <c r="C40" s="9"/>
      <c r="D40" s="9">
        <v>100</v>
      </c>
      <c r="E40" s="9"/>
      <c r="F40" s="9"/>
      <c r="G40" s="9"/>
      <c r="H40" s="9"/>
      <c r="I40" s="9">
        <v>100</v>
      </c>
      <c r="J40" s="9"/>
      <c r="K40" s="9"/>
      <c r="L40" s="9"/>
      <c r="M40" s="9">
        <v>100</v>
      </c>
      <c r="N40" s="9"/>
      <c r="O40" s="9"/>
      <c r="P40" s="9"/>
      <c r="Q40" s="9">
        <v>100</v>
      </c>
      <c r="R40" s="9"/>
      <c r="S40" s="9"/>
      <c r="T40" s="9"/>
      <c r="U40" s="9"/>
      <c r="V40" s="9">
        <v>100</v>
      </c>
      <c r="W40" s="9"/>
      <c r="X40" s="9"/>
      <c r="Y40" s="9"/>
      <c r="Z40" s="9">
        <v>100</v>
      </c>
      <c r="AA40" s="9"/>
      <c r="AB40" s="9"/>
      <c r="AC40" s="9"/>
      <c r="AD40" s="9">
        <v>150</v>
      </c>
      <c r="AE40" s="9"/>
      <c r="AF40" s="9"/>
      <c r="AG40" s="9"/>
      <c r="AH40" s="9"/>
      <c r="AI40" s="9">
        <v>150</v>
      </c>
      <c r="AJ40" s="9"/>
      <c r="AK40" s="9"/>
      <c r="AL40" s="9"/>
      <c r="AM40" s="9">
        <v>100</v>
      </c>
      <c r="AN40" s="9"/>
      <c r="AO40" s="9"/>
      <c r="AP40" s="9"/>
      <c r="AQ40" s="9">
        <v>100</v>
      </c>
      <c r="AR40" s="9"/>
      <c r="AS40" s="9"/>
      <c r="AT40" s="9"/>
      <c r="AU40" s="9"/>
      <c r="AV40" s="9">
        <v>100</v>
      </c>
      <c r="AW40" s="9"/>
      <c r="AX40" s="9"/>
      <c r="AY40" s="9"/>
      <c r="AZ40" s="9">
        <v>100</v>
      </c>
      <c r="BA40" s="9"/>
      <c r="BB40" s="9"/>
      <c r="BC40" s="9">
        <f t="shared" si="5"/>
        <v>1300</v>
      </c>
      <c r="BD40" s="21">
        <f>+BC40/(BC86+BC87)</f>
        <v>0.08545884827767553</v>
      </c>
      <c r="BE40" s="21">
        <f>+BC40/BC17</f>
        <v>0.08412192243182251</v>
      </c>
    </row>
    <row r="41" spans="1:57" ht="12.75">
      <c r="A41" s="5"/>
      <c r="B41" s="12" t="s">
        <v>12</v>
      </c>
      <c r="C41" s="9"/>
      <c r="D41" s="9">
        <v>150</v>
      </c>
      <c r="E41" s="9"/>
      <c r="F41" s="9"/>
      <c r="G41" s="9"/>
      <c r="H41" s="9"/>
      <c r="I41" s="9">
        <v>200</v>
      </c>
      <c r="J41" s="9"/>
      <c r="K41" s="9"/>
      <c r="L41" s="9"/>
      <c r="M41" s="9">
        <v>150</v>
      </c>
      <c r="N41" s="9"/>
      <c r="O41" s="9"/>
      <c r="P41" s="9"/>
      <c r="Q41" s="9">
        <v>100</v>
      </c>
      <c r="R41" s="9"/>
      <c r="S41" s="9"/>
      <c r="T41" s="9"/>
      <c r="U41" s="9"/>
      <c r="V41" s="9">
        <v>100</v>
      </c>
      <c r="W41" s="9"/>
      <c r="X41" s="9"/>
      <c r="Y41" s="9"/>
      <c r="Z41" s="9">
        <v>100</v>
      </c>
      <c r="AA41" s="9"/>
      <c r="AB41" s="9"/>
      <c r="AC41" s="9"/>
      <c r="AD41" s="9">
        <v>75</v>
      </c>
      <c r="AE41" s="9"/>
      <c r="AF41" s="9"/>
      <c r="AG41" s="9"/>
      <c r="AH41" s="9"/>
      <c r="AI41" s="9">
        <v>100</v>
      </c>
      <c r="AJ41" s="9"/>
      <c r="AK41" s="9"/>
      <c r="AL41" s="9"/>
      <c r="AM41" s="9">
        <v>100</v>
      </c>
      <c r="AN41" s="9"/>
      <c r="AO41" s="9"/>
      <c r="AP41" s="9"/>
      <c r="AQ41" s="9">
        <v>100</v>
      </c>
      <c r="AR41" s="9"/>
      <c r="AS41" s="9"/>
      <c r="AT41" s="9"/>
      <c r="AU41" s="9"/>
      <c r="AV41" s="9">
        <v>100</v>
      </c>
      <c r="AW41" s="9"/>
      <c r="AX41" s="9"/>
      <c r="AY41" s="9"/>
      <c r="AZ41" s="9">
        <v>100</v>
      </c>
      <c r="BA41" s="9"/>
      <c r="BB41" s="9"/>
      <c r="BC41" s="9">
        <f t="shared" si="5"/>
        <v>1375</v>
      </c>
      <c r="BD41" s="21">
        <f>+BC41/(BC86+BC87)</f>
        <v>0.09038916644754141</v>
      </c>
      <c r="BE41" s="21">
        <f>+BC41/BC17</f>
        <v>0.08897511026442766</v>
      </c>
    </row>
    <row r="42" spans="1:57" ht="12.75">
      <c r="A42" s="5"/>
      <c r="B42" s="12" t="s">
        <v>13</v>
      </c>
      <c r="C42" s="9"/>
      <c r="D42" s="9"/>
      <c r="E42" s="9"/>
      <c r="F42" s="9"/>
      <c r="G42" s="9">
        <v>20</v>
      </c>
      <c r="H42" s="9"/>
      <c r="I42" s="9"/>
      <c r="J42" s="9"/>
      <c r="K42" s="9">
        <v>20</v>
      </c>
      <c r="L42" s="9"/>
      <c r="M42" s="9"/>
      <c r="N42" s="9"/>
      <c r="O42" s="9">
        <v>20</v>
      </c>
      <c r="P42" s="9"/>
      <c r="Q42" s="9"/>
      <c r="R42" s="9"/>
      <c r="S42" s="9"/>
      <c r="T42" s="9">
        <v>20</v>
      </c>
      <c r="U42" s="9"/>
      <c r="V42" s="9"/>
      <c r="W42" s="9"/>
      <c r="X42" s="9">
        <v>20</v>
      </c>
      <c r="Y42" s="9"/>
      <c r="Z42" s="9"/>
      <c r="AA42" s="9"/>
      <c r="AB42" s="9">
        <v>2</v>
      </c>
      <c r="AC42" s="9"/>
      <c r="AD42" s="9"/>
      <c r="AE42" s="9"/>
      <c r="AF42" s="9"/>
      <c r="AG42" s="9">
        <v>20</v>
      </c>
      <c r="AH42" s="9"/>
      <c r="AI42" s="9"/>
      <c r="AJ42" s="9"/>
      <c r="AK42" s="9">
        <v>20</v>
      </c>
      <c r="AL42" s="9"/>
      <c r="AM42" s="9"/>
      <c r="AN42" s="9"/>
      <c r="AO42" s="9">
        <v>20</v>
      </c>
      <c r="AP42" s="9"/>
      <c r="AQ42" s="9"/>
      <c r="AR42" s="9"/>
      <c r="AS42" s="9"/>
      <c r="AT42" s="9">
        <v>20</v>
      </c>
      <c r="AU42" s="9"/>
      <c r="AV42" s="9"/>
      <c r="AW42" s="9"/>
      <c r="AX42" s="9">
        <v>20</v>
      </c>
      <c r="AY42" s="9"/>
      <c r="AZ42" s="9"/>
      <c r="BA42" s="9"/>
      <c r="BB42" s="9">
        <v>20</v>
      </c>
      <c r="BC42" s="9">
        <f t="shared" si="5"/>
        <v>222</v>
      </c>
      <c r="BD42" s="21">
        <f>+BC42/(BC86+BC87)</f>
        <v>0.01459374178280305</v>
      </c>
      <c r="BE42" s="21">
        <f>+BC42/BC17</f>
        <v>0.014365435984511229</v>
      </c>
    </row>
    <row r="43" spans="1:57" ht="12.75">
      <c r="A43" s="5"/>
      <c r="B43" s="12" t="s">
        <v>22</v>
      </c>
      <c r="C43" s="9">
        <v>40</v>
      </c>
      <c r="D43" s="9"/>
      <c r="E43" s="9"/>
      <c r="F43" s="9"/>
      <c r="G43" s="9"/>
      <c r="H43" s="9">
        <v>40</v>
      </c>
      <c r="I43" s="9"/>
      <c r="J43" s="9"/>
      <c r="K43" s="9"/>
      <c r="L43" s="9">
        <v>40</v>
      </c>
      <c r="M43" s="9"/>
      <c r="N43" s="9"/>
      <c r="O43" s="9"/>
      <c r="P43" s="9">
        <v>40</v>
      </c>
      <c r="Q43" s="9"/>
      <c r="R43" s="9"/>
      <c r="S43" s="9"/>
      <c r="T43" s="9">
        <v>40</v>
      </c>
      <c r="U43" s="9"/>
      <c r="V43" s="9"/>
      <c r="W43" s="9"/>
      <c r="X43" s="9"/>
      <c r="Y43" s="9">
        <v>40</v>
      </c>
      <c r="Z43" s="9"/>
      <c r="AA43" s="9"/>
      <c r="AB43" s="9"/>
      <c r="AC43" s="9">
        <v>40</v>
      </c>
      <c r="AD43" s="9"/>
      <c r="AE43" s="9"/>
      <c r="AF43" s="9"/>
      <c r="AG43" s="9"/>
      <c r="AH43" s="9">
        <v>40</v>
      </c>
      <c r="AI43" s="9"/>
      <c r="AJ43" s="9"/>
      <c r="AK43" s="9"/>
      <c r="AL43" s="9">
        <v>40</v>
      </c>
      <c r="AM43" s="9"/>
      <c r="AN43" s="9"/>
      <c r="AO43" s="9"/>
      <c r="AP43" s="9">
        <v>40</v>
      </c>
      <c r="AQ43" s="9"/>
      <c r="AR43" s="9"/>
      <c r="AS43" s="9"/>
      <c r="AT43" s="9"/>
      <c r="AU43" s="9">
        <v>40</v>
      </c>
      <c r="AV43" s="9"/>
      <c r="AW43" s="9"/>
      <c r="AX43" s="9"/>
      <c r="AY43" s="9">
        <v>40</v>
      </c>
      <c r="AZ43" s="9"/>
      <c r="BA43" s="9"/>
      <c r="BB43" s="9"/>
      <c r="BC43" s="9">
        <f t="shared" si="5"/>
        <v>480</v>
      </c>
      <c r="BD43" s="21">
        <f>+BC43/(BC86+BC87)</f>
        <v>0.03155403628714173</v>
      </c>
      <c r="BE43" s="21">
        <f>+BC43/BC17</f>
        <v>0.031060402128672927</v>
      </c>
    </row>
    <row r="44" spans="1:57" ht="12.75">
      <c r="A44" s="5"/>
      <c r="B44" s="12" t="s">
        <v>23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>
        <f t="shared" si="5"/>
        <v>0</v>
      </c>
      <c r="BD44" s="21">
        <f>+BC44/(BC86+BC87)</f>
        <v>0</v>
      </c>
      <c r="BE44" s="21">
        <f>+BC44/BC17</f>
        <v>0</v>
      </c>
    </row>
    <row r="45" spans="1:57" ht="12.75">
      <c r="A45" s="5"/>
      <c r="B45" s="12" t="s">
        <v>24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>
        <f t="shared" si="5"/>
        <v>0</v>
      </c>
      <c r="BD45" s="21">
        <f>+BC45/(BC86+BC87)</f>
        <v>0</v>
      </c>
      <c r="BE45" s="21">
        <f>+BC45/BC17</f>
        <v>0</v>
      </c>
    </row>
    <row r="46" spans="1:57" ht="12.75">
      <c r="A46" s="5"/>
      <c r="B46" s="1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21"/>
      <c r="BE46" s="21"/>
    </row>
    <row r="47" spans="1:57" ht="12.75">
      <c r="A47" s="5" t="s">
        <v>20</v>
      </c>
      <c r="B47" s="12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>
        <f aca="true" t="shared" si="6" ref="BC47:BC52">SUM(C47:BB47)</f>
        <v>0</v>
      </c>
      <c r="BD47" s="21">
        <f>+BC47/(BC86+BC87)</f>
        <v>0</v>
      </c>
      <c r="BE47" s="21">
        <f>+BC47/BC17</f>
        <v>0</v>
      </c>
    </row>
    <row r="48" spans="1:57" ht="12.75">
      <c r="A48" s="5"/>
      <c r="B48" s="12" t="s">
        <v>25</v>
      </c>
      <c r="C48" s="9">
        <v>20</v>
      </c>
      <c r="D48" s="9">
        <v>20</v>
      </c>
      <c r="E48" s="9">
        <v>20</v>
      </c>
      <c r="F48" s="9">
        <v>20</v>
      </c>
      <c r="G48" s="9">
        <v>20</v>
      </c>
      <c r="H48" s="9">
        <v>20</v>
      </c>
      <c r="I48" s="9">
        <v>20</v>
      </c>
      <c r="J48" s="9">
        <v>20</v>
      </c>
      <c r="K48" s="9">
        <v>20</v>
      </c>
      <c r="L48" s="9">
        <v>20</v>
      </c>
      <c r="M48" s="9">
        <v>20</v>
      </c>
      <c r="N48" s="9">
        <v>20</v>
      </c>
      <c r="O48" s="9">
        <v>20</v>
      </c>
      <c r="P48" s="9">
        <v>20</v>
      </c>
      <c r="Q48" s="9">
        <v>20</v>
      </c>
      <c r="R48" s="9">
        <v>20</v>
      </c>
      <c r="S48" s="9">
        <v>20</v>
      </c>
      <c r="T48" s="9">
        <v>20</v>
      </c>
      <c r="U48" s="9">
        <v>20</v>
      </c>
      <c r="V48" s="9">
        <v>20</v>
      </c>
      <c r="W48" s="9">
        <v>20</v>
      </c>
      <c r="X48" s="9">
        <v>20</v>
      </c>
      <c r="Y48" s="9">
        <v>20</v>
      </c>
      <c r="Z48" s="9">
        <v>20</v>
      </c>
      <c r="AA48" s="9">
        <v>20</v>
      </c>
      <c r="AB48" s="9">
        <v>20</v>
      </c>
      <c r="AC48" s="9">
        <v>20</v>
      </c>
      <c r="AD48" s="9">
        <v>20</v>
      </c>
      <c r="AE48" s="9">
        <v>20</v>
      </c>
      <c r="AF48" s="9">
        <v>20</v>
      </c>
      <c r="AG48" s="9">
        <v>20</v>
      </c>
      <c r="AH48" s="9">
        <v>20</v>
      </c>
      <c r="AI48" s="9">
        <v>20</v>
      </c>
      <c r="AJ48" s="9">
        <v>20</v>
      </c>
      <c r="AK48" s="9">
        <v>20</v>
      </c>
      <c r="AL48" s="9">
        <v>20</v>
      </c>
      <c r="AM48" s="9">
        <v>20</v>
      </c>
      <c r="AN48" s="9">
        <v>20</v>
      </c>
      <c r="AO48" s="9">
        <v>20</v>
      </c>
      <c r="AP48" s="9">
        <v>20</v>
      </c>
      <c r="AQ48" s="9">
        <v>20</v>
      </c>
      <c r="AR48" s="9">
        <v>20</v>
      </c>
      <c r="AS48" s="9">
        <v>20</v>
      </c>
      <c r="AT48" s="9">
        <v>20</v>
      </c>
      <c r="AU48" s="9">
        <v>20</v>
      </c>
      <c r="AV48" s="9">
        <v>20</v>
      </c>
      <c r="AW48" s="9">
        <v>20</v>
      </c>
      <c r="AX48" s="9">
        <v>20</v>
      </c>
      <c r="AY48" s="9">
        <v>20</v>
      </c>
      <c r="AZ48" s="9">
        <v>20</v>
      </c>
      <c r="BA48" s="9">
        <v>20</v>
      </c>
      <c r="BB48" s="9">
        <v>20</v>
      </c>
      <c r="BC48" s="9">
        <f t="shared" si="6"/>
        <v>1040</v>
      </c>
      <c r="BD48" s="21">
        <f>+BC48/(BC86+BC87)</f>
        <v>0.06836707862214042</v>
      </c>
      <c r="BE48" s="21">
        <f>+BC48/BC17</f>
        <v>0.06729753794545801</v>
      </c>
    </row>
    <row r="49" spans="1:57" ht="12.75">
      <c r="A49" s="5"/>
      <c r="B49" s="12" t="s">
        <v>26</v>
      </c>
      <c r="C49" s="9"/>
      <c r="D49" s="9"/>
      <c r="E49" s="9"/>
      <c r="F49" s="9"/>
      <c r="G49" s="9"/>
      <c r="H49" s="9"/>
      <c r="I49" s="9">
        <v>30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30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v>30</v>
      </c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>
        <v>30</v>
      </c>
      <c r="AW49" s="9"/>
      <c r="AX49" s="9"/>
      <c r="AY49" s="9"/>
      <c r="AZ49" s="9"/>
      <c r="BA49" s="9"/>
      <c r="BB49" s="9"/>
      <c r="BC49" s="9">
        <f t="shared" si="6"/>
        <v>120</v>
      </c>
      <c r="BD49" s="21">
        <f>+BC49/(BC86+BC87)</f>
        <v>0.007888509071785432</v>
      </c>
      <c r="BE49" s="21">
        <f>+BC49/BC17</f>
        <v>0.007765100532168232</v>
      </c>
    </row>
    <row r="50" spans="1:57" ht="12.75">
      <c r="A50" s="5"/>
      <c r="B50" s="12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>
        <v>65</v>
      </c>
      <c r="AU50" s="9"/>
      <c r="AV50" s="9"/>
      <c r="AW50" s="9"/>
      <c r="AX50" s="9"/>
      <c r="AY50" s="9"/>
      <c r="AZ50" s="9"/>
      <c r="BA50" s="9"/>
      <c r="BB50" s="9"/>
      <c r="BC50" s="9">
        <f t="shared" si="6"/>
        <v>65</v>
      </c>
      <c r="BD50" s="21">
        <f>+BC50/(BC86+BC87)</f>
        <v>0.004272942413883776</v>
      </c>
      <c r="BE50" s="21">
        <f>+BC50/BC17</f>
        <v>0.0042060961215911255</v>
      </c>
    </row>
    <row r="51" spans="1:57" ht="12.75">
      <c r="A51" s="5"/>
      <c r="B51" s="12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>
        <f t="shared" si="6"/>
        <v>0</v>
      </c>
      <c r="BD51" s="21">
        <f>+BC51/(BC86+BC87)</f>
        <v>0</v>
      </c>
      <c r="BE51" s="21">
        <f>+BC51/BC17</f>
        <v>0</v>
      </c>
    </row>
    <row r="52" spans="1:57" ht="12.75">
      <c r="A52" s="5"/>
      <c r="B52" s="12" t="s">
        <v>29</v>
      </c>
      <c r="C52" s="9">
        <v>1.25</v>
      </c>
      <c r="D52" s="9">
        <v>1.25</v>
      </c>
      <c r="E52" s="9">
        <v>1.25</v>
      </c>
      <c r="F52" s="9">
        <v>1.25</v>
      </c>
      <c r="G52" s="9">
        <v>1.25</v>
      </c>
      <c r="H52" s="9">
        <v>1.25</v>
      </c>
      <c r="I52" s="9">
        <v>1.25</v>
      </c>
      <c r="J52" s="9">
        <v>1.25</v>
      </c>
      <c r="K52" s="9">
        <v>1.25</v>
      </c>
      <c r="L52" s="9">
        <v>1.25</v>
      </c>
      <c r="M52" s="9">
        <v>1.25</v>
      </c>
      <c r="N52" s="9">
        <v>1.25</v>
      </c>
      <c r="O52" s="9">
        <v>1.25</v>
      </c>
      <c r="P52" s="9">
        <v>1.25</v>
      </c>
      <c r="Q52" s="9">
        <v>1.25</v>
      </c>
      <c r="R52" s="9">
        <v>1.25</v>
      </c>
      <c r="S52" s="9">
        <v>1.25</v>
      </c>
      <c r="T52" s="9">
        <v>1.25</v>
      </c>
      <c r="U52" s="9">
        <v>1.25</v>
      </c>
      <c r="V52" s="9">
        <v>1.25</v>
      </c>
      <c r="W52" s="9">
        <v>1.25</v>
      </c>
      <c r="X52" s="9">
        <v>1.25</v>
      </c>
      <c r="Y52" s="9">
        <v>1.25</v>
      </c>
      <c r="Z52" s="9">
        <v>1.25</v>
      </c>
      <c r="AA52" s="9">
        <v>1.25</v>
      </c>
      <c r="AB52" s="9">
        <v>1.25</v>
      </c>
      <c r="AC52" s="9">
        <v>1.25</v>
      </c>
      <c r="AD52" s="9">
        <v>1.25</v>
      </c>
      <c r="AE52" s="9">
        <v>1.25</v>
      </c>
      <c r="AF52" s="9">
        <v>1.25</v>
      </c>
      <c r="AG52" s="9">
        <v>1.25</v>
      </c>
      <c r="AH52" s="9">
        <v>1.25</v>
      </c>
      <c r="AI52" s="9">
        <v>1.25</v>
      </c>
      <c r="AJ52" s="9">
        <v>1.25</v>
      </c>
      <c r="AK52" s="9">
        <v>1.25</v>
      </c>
      <c r="AL52" s="9">
        <v>1.25</v>
      </c>
      <c r="AM52" s="9">
        <v>1.25</v>
      </c>
      <c r="AN52" s="9">
        <v>1.25</v>
      </c>
      <c r="AO52" s="9">
        <v>1.25</v>
      </c>
      <c r="AP52" s="9">
        <v>1.25</v>
      </c>
      <c r="AQ52" s="9">
        <v>1.25</v>
      </c>
      <c r="AR52" s="9">
        <v>1.25</v>
      </c>
      <c r="AS52" s="9">
        <v>1.25</v>
      </c>
      <c r="AT52" s="9">
        <v>1.25</v>
      </c>
      <c r="AU52" s="9">
        <v>1.25</v>
      </c>
      <c r="AV52" s="9">
        <v>1.25</v>
      </c>
      <c r="AW52" s="9">
        <v>1.25</v>
      </c>
      <c r="AX52" s="9">
        <v>1.25</v>
      </c>
      <c r="AY52" s="9">
        <v>1.25</v>
      </c>
      <c r="AZ52" s="9">
        <v>1.25</v>
      </c>
      <c r="BA52" s="9">
        <v>1.25</v>
      </c>
      <c r="BB52" s="9">
        <v>1.25</v>
      </c>
      <c r="BC52" s="9">
        <f t="shared" si="6"/>
        <v>65</v>
      </c>
      <c r="BD52" s="21">
        <f>+BC52/(BC86+BC87)</f>
        <v>0.004272942413883776</v>
      </c>
      <c r="BE52" s="21">
        <f>+BC52/BC17</f>
        <v>0.0042060961215911255</v>
      </c>
    </row>
    <row r="53" spans="1:57" ht="12.75">
      <c r="A53" s="5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1"/>
      <c r="BE53" s="21"/>
    </row>
    <row r="54" spans="1:57" ht="12.75">
      <c r="A54" s="5" t="s">
        <v>78</v>
      </c>
      <c r="B54" s="12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>
        <f>SUM(C54:BB54)</f>
        <v>0</v>
      </c>
      <c r="BD54" s="21">
        <f>+BC54/(BC86+BC87)</f>
        <v>0</v>
      </c>
      <c r="BE54" s="21">
        <f>+BC54/BC17</f>
        <v>0</v>
      </c>
    </row>
    <row r="55" spans="1:57" ht="12.75">
      <c r="A55" s="5"/>
      <c r="B55" s="12" t="s">
        <v>79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>
        <f>SUM(C55:BB55)</f>
        <v>0</v>
      </c>
      <c r="BD55" s="21">
        <f>+BC55/(BC86+BC87)</f>
        <v>0</v>
      </c>
      <c r="BE55" s="21">
        <f>+BC55/BC17</f>
        <v>0</v>
      </c>
    </row>
    <row r="56" spans="1:57" ht="12.75">
      <c r="A56" s="5"/>
      <c r="B56" s="12" t="s">
        <v>80</v>
      </c>
      <c r="C56" s="9"/>
      <c r="D56" s="9"/>
      <c r="E56" s="9">
        <v>20</v>
      </c>
      <c r="F56" s="9"/>
      <c r="G56" s="9"/>
      <c r="H56" s="9"/>
      <c r="I56" s="9">
        <v>20</v>
      </c>
      <c r="J56" s="9"/>
      <c r="K56" s="9"/>
      <c r="L56" s="9"/>
      <c r="M56" s="9">
        <v>20</v>
      </c>
      <c r="N56" s="9"/>
      <c r="O56" s="9"/>
      <c r="P56" s="9"/>
      <c r="Q56" s="9"/>
      <c r="R56" s="9">
        <v>20</v>
      </c>
      <c r="S56" s="9"/>
      <c r="T56" s="9"/>
      <c r="U56" s="9"/>
      <c r="V56" s="9">
        <v>20</v>
      </c>
      <c r="W56" s="9"/>
      <c r="X56" s="9"/>
      <c r="Y56" s="9"/>
      <c r="Z56" s="9">
        <v>20</v>
      </c>
      <c r="AA56" s="9"/>
      <c r="AB56" s="9"/>
      <c r="AC56" s="9"/>
      <c r="AD56" s="9"/>
      <c r="AE56" s="9">
        <v>20</v>
      </c>
      <c r="AF56" s="9"/>
      <c r="AG56" s="9"/>
      <c r="AH56" s="9"/>
      <c r="AI56" s="9">
        <v>20</v>
      </c>
      <c r="AJ56" s="9"/>
      <c r="AK56" s="9"/>
      <c r="AL56" s="9"/>
      <c r="AM56" s="9">
        <v>20</v>
      </c>
      <c r="AN56" s="9"/>
      <c r="AO56" s="9"/>
      <c r="AP56" s="9"/>
      <c r="AQ56" s="9"/>
      <c r="AR56" s="9">
        <v>20</v>
      </c>
      <c r="AS56" s="9"/>
      <c r="AT56" s="9"/>
      <c r="AU56" s="9"/>
      <c r="AV56" s="9">
        <v>20</v>
      </c>
      <c r="AW56" s="9"/>
      <c r="AX56" s="9"/>
      <c r="AY56" s="9"/>
      <c r="AZ56" s="9">
        <v>20</v>
      </c>
      <c r="BA56" s="9"/>
      <c r="BB56" s="9"/>
      <c r="BC56" s="9">
        <f>SUM(C56:BB56)</f>
        <v>240</v>
      </c>
      <c r="BD56" s="21">
        <f>+BC56/(BC86+BC87)</f>
        <v>0.015777018143570864</v>
      </c>
      <c r="BE56" s="21">
        <f>+BC56/BC17</f>
        <v>0.015530201064336464</v>
      </c>
    </row>
    <row r="57" spans="1:57" ht="12.75">
      <c r="A57" s="5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1"/>
      <c r="BE57" s="21"/>
    </row>
    <row r="58" spans="1:57" ht="12.75">
      <c r="A58" s="5" t="s">
        <v>73</v>
      </c>
      <c r="B58" s="12" t="s">
        <v>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>
        <f>SUM(C58:BB58)</f>
        <v>0</v>
      </c>
      <c r="BD58" s="21">
        <f>+BC58/(BC86+BC87)</f>
        <v>0</v>
      </c>
      <c r="BE58" s="21">
        <f>+BC58/BC17</f>
        <v>0</v>
      </c>
    </row>
    <row r="59" spans="1:57" ht="12.75">
      <c r="A59" s="5"/>
      <c r="B59" s="12" t="s">
        <v>75</v>
      </c>
      <c r="C59" s="9">
        <v>180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>
        <v>180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>
        <v>180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>
        <v>180</v>
      </c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>
        <f>SUM(C59:BB59)</f>
        <v>720</v>
      </c>
      <c r="BD59" s="21">
        <f>+BC59/(BC86+BC87)</f>
        <v>0.047331054430712595</v>
      </c>
      <c r="BE59" s="21">
        <f>+BC59/BC17</f>
        <v>0.046590603193009394</v>
      </c>
    </row>
    <row r="60" spans="1:57" ht="12.75">
      <c r="A60" s="5"/>
      <c r="B60" s="12" t="s">
        <v>76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>
        <f>SUM(C60:BB60)</f>
        <v>0</v>
      </c>
      <c r="BD60" s="21">
        <f>+BC60/(BC86+BC87)</f>
        <v>0</v>
      </c>
      <c r="BE60" s="21">
        <f>+BC60/BC17</f>
        <v>0</v>
      </c>
    </row>
    <row r="61" spans="1:57" ht="12.75">
      <c r="A61" s="5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1"/>
      <c r="BE61" s="21"/>
    </row>
    <row r="62" spans="1:57" ht="12.75">
      <c r="A62" s="5" t="s">
        <v>54</v>
      </c>
      <c r="B62" s="12" t="s">
        <v>55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>
        <f>SUM(C62:BB62)</f>
        <v>0</v>
      </c>
      <c r="BD62" s="21">
        <f>+BC62/(BC86+BC87)</f>
        <v>0</v>
      </c>
      <c r="BE62" s="21">
        <f>+BC62/BC17</f>
        <v>0</v>
      </c>
    </row>
    <row r="63" spans="1:57" ht="12.75">
      <c r="A63" s="5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21"/>
      <c r="BE63" s="21"/>
    </row>
    <row r="64" spans="3:5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D64" s="19"/>
      <c r="BE64" s="21"/>
    </row>
    <row r="65" spans="1:57" ht="12.7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19"/>
      <c r="BE65" s="21"/>
    </row>
    <row r="66" spans="3:5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19"/>
      <c r="BE66" s="21"/>
    </row>
    <row r="67" spans="1:57" ht="18">
      <c r="A67" s="14" t="s">
        <v>56</v>
      </c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19"/>
      <c r="BE67" s="21"/>
    </row>
    <row r="68" spans="1:57" ht="12.75">
      <c r="A68" s="6" t="s">
        <v>39</v>
      </c>
      <c r="B68" s="13" t="s">
        <v>40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>
        <f>SUM(C68:BB68)</f>
        <v>0</v>
      </c>
      <c r="BD68" s="21">
        <f>+BC68/(BC86+BC87)</f>
        <v>0</v>
      </c>
      <c r="BE68" s="21">
        <f>+BC68/BC17</f>
        <v>0</v>
      </c>
    </row>
    <row r="69" spans="1:57" ht="12.75">
      <c r="A69" s="6"/>
      <c r="B69" s="13" t="s">
        <v>41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>
        <f>SUM(C69:BB69)</f>
        <v>0</v>
      </c>
      <c r="BD69" s="21">
        <f>+BC69/(BC86+BC87)</f>
        <v>0</v>
      </c>
      <c r="BE69" s="21">
        <f>+BC69/BC17</f>
        <v>0</v>
      </c>
    </row>
    <row r="70" spans="1:57" ht="12.75">
      <c r="A70" s="6"/>
      <c r="B70" s="13" t="s">
        <v>42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>
        <f>SUM(C70:BB70)</f>
        <v>0</v>
      </c>
      <c r="BD70" s="21">
        <f>+BC70/(BC86+BC87)</f>
        <v>0</v>
      </c>
      <c r="BE70" s="21">
        <f>+BC70/BC17</f>
        <v>0</v>
      </c>
    </row>
    <row r="71" spans="1:57" ht="12.75">
      <c r="A71" s="6"/>
      <c r="B71" s="13" t="s">
        <v>52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>
        <f>SUM(C71:BB71)</f>
        <v>0</v>
      </c>
      <c r="BD71" s="21">
        <f>+BC71/(BC86+BC87)</f>
        <v>0</v>
      </c>
      <c r="BE71" s="21">
        <f>+BC71/BC17</f>
        <v>0</v>
      </c>
    </row>
    <row r="72" spans="1:57" ht="12.75">
      <c r="A72" s="6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1"/>
      <c r="BE72" s="21"/>
    </row>
    <row r="73" spans="1:57" ht="12.75">
      <c r="A73" s="6" t="s">
        <v>30</v>
      </c>
      <c r="B73" s="13" t="s">
        <v>32</v>
      </c>
      <c r="C73" s="9">
        <v>15</v>
      </c>
      <c r="D73" s="9"/>
      <c r="E73" s="9">
        <v>15</v>
      </c>
      <c r="F73" s="9"/>
      <c r="G73" s="9">
        <v>15</v>
      </c>
      <c r="H73" s="9"/>
      <c r="I73" s="9">
        <v>15</v>
      </c>
      <c r="J73" s="9"/>
      <c r="K73" s="9">
        <v>15</v>
      </c>
      <c r="L73" s="9"/>
      <c r="M73" s="9">
        <v>15</v>
      </c>
      <c r="N73" s="9"/>
      <c r="O73" s="9">
        <v>15</v>
      </c>
      <c r="P73" s="9"/>
      <c r="Q73" s="9">
        <v>15</v>
      </c>
      <c r="R73" s="9"/>
      <c r="S73" s="9">
        <v>15</v>
      </c>
      <c r="T73" s="9"/>
      <c r="U73" s="9">
        <v>15</v>
      </c>
      <c r="V73" s="9"/>
      <c r="W73" s="9">
        <v>15</v>
      </c>
      <c r="X73" s="9"/>
      <c r="Y73" s="9">
        <v>15</v>
      </c>
      <c r="Z73" s="9"/>
      <c r="AA73" s="9">
        <v>15</v>
      </c>
      <c r="AB73" s="9"/>
      <c r="AC73" s="9">
        <v>15</v>
      </c>
      <c r="AD73" s="9"/>
      <c r="AE73" s="9">
        <v>15</v>
      </c>
      <c r="AF73" s="9"/>
      <c r="AG73" s="9">
        <v>15</v>
      </c>
      <c r="AH73" s="9"/>
      <c r="AI73" s="9">
        <v>15</v>
      </c>
      <c r="AJ73" s="9"/>
      <c r="AK73" s="9">
        <v>15</v>
      </c>
      <c r="AL73" s="9"/>
      <c r="AM73" s="9">
        <v>15</v>
      </c>
      <c r="AN73" s="9"/>
      <c r="AO73" s="9">
        <v>15</v>
      </c>
      <c r="AP73" s="9"/>
      <c r="AQ73" s="9">
        <v>15</v>
      </c>
      <c r="AR73" s="9"/>
      <c r="AS73" s="9">
        <v>15</v>
      </c>
      <c r="AT73" s="9"/>
      <c r="AU73" s="9">
        <v>15</v>
      </c>
      <c r="AV73" s="9"/>
      <c r="AW73" s="9">
        <v>15</v>
      </c>
      <c r="AX73" s="9"/>
      <c r="AY73" s="9">
        <v>15</v>
      </c>
      <c r="AZ73" s="9"/>
      <c r="BA73" s="9">
        <v>15</v>
      </c>
      <c r="BB73" s="9"/>
      <c r="BC73" s="9">
        <f>SUM(C73:BB73)</f>
        <v>390</v>
      </c>
      <c r="BD73" s="21">
        <f>+BC73/(BC86+BC87)</f>
        <v>0.025637654483302654</v>
      </c>
      <c r="BE73" s="21">
        <f>+BC73/BC17</f>
        <v>0.025236576729546753</v>
      </c>
    </row>
    <row r="74" spans="1:57" ht="12.75">
      <c r="A74" s="6"/>
      <c r="B74" s="13" t="s">
        <v>47</v>
      </c>
      <c r="C74" s="9">
        <v>15</v>
      </c>
      <c r="D74" s="9"/>
      <c r="E74" s="9"/>
      <c r="F74" s="9"/>
      <c r="G74" s="9"/>
      <c r="H74" s="9"/>
      <c r="I74" s="9"/>
      <c r="J74" s="9"/>
      <c r="K74" s="9">
        <v>15</v>
      </c>
      <c r="L74" s="9"/>
      <c r="M74" s="9"/>
      <c r="N74" s="9"/>
      <c r="O74" s="9"/>
      <c r="P74" s="9"/>
      <c r="Q74" s="9"/>
      <c r="R74" s="9"/>
      <c r="S74" s="9">
        <v>15</v>
      </c>
      <c r="T74" s="9"/>
      <c r="U74" s="9"/>
      <c r="V74" s="9"/>
      <c r="W74" s="9"/>
      <c r="X74" s="9"/>
      <c r="Y74" s="9"/>
      <c r="Z74" s="9"/>
      <c r="AA74" s="9">
        <v>15</v>
      </c>
      <c r="AB74" s="9"/>
      <c r="AC74" s="9"/>
      <c r="AD74" s="9"/>
      <c r="AE74" s="9"/>
      <c r="AF74" s="9"/>
      <c r="AG74" s="9"/>
      <c r="AH74" s="9"/>
      <c r="AI74" s="9">
        <v>15</v>
      </c>
      <c r="AJ74" s="9"/>
      <c r="AK74" s="9"/>
      <c r="AL74" s="9"/>
      <c r="AM74" s="9"/>
      <c r="AN74" s="9"/>
      <c r="AO74" s="9"/>
      <c r="AP74" s="9"/>
      <c r="AQ74" s="9">
        <v>15</v>
      </c>
      <c r="AR74" s="9"/>
      <c r="AS74" s="9"/>
      <c r="AT74" s="9"/>
      <c r="AU74" s="9"/>
      <c r="AV74" s="9"/>
      <c r="AW74" s="9"/>
      <c r="AX74" s="9"/>
      <c r="AY74" s="9">
        <v>15</v>
      </c>
      <c r="AZ74" s="9"/>
      <c r="BA74" s="9"/>
      <c r="BB74" s="9"/>
      <c r="BC74" s="9">
        <f>SUM(C74:BB74)</f>
        <v>105</v>
      </c>
      <c r="BD74" s="21">
        <f>+BC74/(BC86+BC87)</f>
        <v>0.006902445437812254</v>
      </c>
      <c r="BE74" s="21">
        <f>+BC74/BC17</f>
        <v>0.006794462965647203</v>
      </c>
    </row>
    <row r="75" spans="1:57" ht="12.75">
      <c r="A75" s="6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21"/>
      <c r="BE75" s="21"/>
    </row>
    <row r="76" spans="1:57" ht="12.75">
      <c r="A76" s="6" t="s">
        <v>34</v>
      </c>
      <c r="B76" s="13" t="s">
        <v>35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>
        <f>SUM(C76:BB76)</f>
        <v>0</v>
      </c>
      <c r="BD76" s="21">
        <f>+BC76/(BC86+BC87)</f>
        <v>0</v>
      </c>
      <c r="BE76" s="21">
        <f>+BC76/BC17</f>
        <v>0</v>
      </c>
    </row>
    <row r="77" spans="1:57" ht="12.75">
      <c r="A77" s="6"/>
      <c r="B77" s="13" t="s">
        <v>36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>
        <f>SUM(C77:BB77)</f>
        <v>0</v>
      </c>
      <c r="BD77" s="21">
        <f>+BC77/(BC86+BC87)</f>
        <v>0</v>
      </c>
      <c r="BE77" s="21">
        <f>+BC77/BC17</f>
        <v>0</v>
      </c>
    </row>
    <row r="78" spans="1:57" ht="12.75">
      <c r="A78" s="6"/>
      <c r="B78" s="13" t="s">
        <v>37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>
        <f>SUM(C78:BB78)</f>
        <v>0</v>
      </c>
      <c r="BD78" s="21">
        <f>+BC78/(BC86+BC87)</f>
        <v>0</v>
      </c>
      <c r="BE78" s="21">
        <f>+BC78/BC17</f>
        <v>0</v>
      </c>
    </row>
    <row r="79" spans="1:57" ht="12.75">
      <c r="A79" s="6"/>
      <c r="B79" s="13" t="s">
        <v>38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>
        <f>SUM(C79:BB79)</f>
        <v>0</v>
      </c>
      <c r="BD79" s="21">
        <f>+BC79/(BC86+BC87)</f>
        <v>0</v>
      </c>
      <c r="BE79" s="21">
        <f>+BC79/BC17</f>
        <v>0</v>
      </c>
    </row>
    <row r="80" spans="1:57" ht="12.75">
      <c r="A80" s="6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21"/>
      <c r="BE80" s="21"/>
    </row>
    <row r="81" spans="1:57" ht="12.75">
      <c r="A81" s="6" t="s">
        <v>48</v>
      </c>
      <c r="B81" s="13" t="s">
        <v>49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>
        <f>SUM(C81:BB81)</f>
        <v>0</v>
      </c>
      <c r="BD81" s="21">
        <f>+BC81/(BC86+BC87)</f>
        <v>0</v>
      </c>
      <c r="BE81" s="21">
        <f>+BC81/BC17</f>
        <v>0</v>
      </c>
    </row>
    <row r="82" spans="1:57" ht="12.75">
      <c r="A82" s="6"/>
      <c r="B82" s="13" t="s">
        <v>50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>
        <v>150</v>
      </c>
      <c r="AZ82" s="9"/>
      <c r="BA82" s="9"/>
      <c r="BB82" s="9"/>
      <c r="BC82" s="9">
        <f>SUM(C82:BB82)</f>
        <v>150</v>
      </c>
      <c r="BD82" s="21">
        <f>+BC82/(BC86+BC87)</f>
        <v>0.00986063633973179</v>
      </c>
      <c r="BE82" s="21">
        <f>+BC82/BC17</f>
        <v>0.00970637566521029</v>
      </c>
    </row>
    <row r="83" spans="1:57" ht="12.75">
      <c r="A83" s="6"/>
      <c r="B83" s="13" t="s">
        <v>51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>
        <f>SUM(C83:BB83)</f>
        <v>0</v>
      </c>
      <c r="BD83" s="21">
        <f>+BC83/(BC86+BC87)</f>
        <v>0</v>
      </c>
      <c r="BE83" s="21">
        <f>+BC83/BC17</f>
        <v>0</v>
      </c>
    </row>
    <row r="84" spans="55:57" ht="12.75">
      <c r="BC84" s="3"/>
      <c r="BD84" s="19"/>
      <c r="BE84" s="21"/>
    </row>
    <row r="85" spans="2:57" ht="12.75">
      <c r="B85" t="s">
        <v>64</v>
      </c>
      <c r="C85" s="3">
        <f aca="true" t="shared" si="7" ref="C85:AH85">+C17</f>
        <v>297.38</v>
      </c>
      <c r="D85" s="3">
        <f t="shared" si="7"/>
        <v>297.38</v>
      </c>
      <c r="E85" s="3">
        <f t="shared" si="7"/>
        <v>292.38</v>
      </c>
      <c r="F85" s="3">
        <f t="shared" si="7"/>
        <v>297.38</v>
      </c>
      <c r="G85" s="3">
        <f t="shared" si="7"/>
        <v>297.38</v>
      </c>
      <c r="H85" s="3">
        <f t="shared" si="7"/>
        <v>297.38</v>
      </c>
      <c r="I85" s="3">
        <f t="shared" si="7"/>
        <v>292.38</v>
      </c>
      <c r="J85" s="3">
        <f t="shared" si="7"/>
        <v>297.38</v>
      </c>
      <c r="K85" s="3">
        <f t="shared" si="7"/>
        <v>297.38</v>
      </c>
      <c r="L85" s="3">
        <f t="shared" si="7"/>
        <v>297.38</v>
      </c>
      <c r="M85" s="3">
        <f t="shared" si="7"/>
        <v>292.38</v>
      </c>
      <c r="N85" s="3">
        <f t="shared" si="7"/>
        <v>297.38</v>
      </c>
      <c r="O85" s="3">
        <f t="shared" si="7"/>
        <v>297.38</v>
      </c>
      <c r="P85" s="3">
        <f t="shared" si="7"/>
        <v>297.38</v>
      </c>
      <c r="Q85" s="3">
        <f t="shared" si="7"/>
        <v>292.38</v>
      </c>
      <c r="R85" s="3">
        <f t="shared" si="7"/>
        <v>297.38</v>
      </c>
      <c r="S85" s="3">
        <f t="shared" si="7"/>
        <v>297.38</v>
      </c>
      <c r="T85" s="3">
        <f t="shared" si="7"/>
        <v>297.38</v>
      </c>
      <c r="U85" s="3">
        <f t="shared" si="7"/>
        <v>297.38</v>
      </c>
      <c r="V85" s="3">
        <f t="shared" si="7"/>
        <v>297.38</v>
      </c>
      <c r="W85" s="3">
        <f t="shared" si="7"/>
        <v>292.38</v>
      </c>
      <c r="X85" s="3">
        <f t="shared" si="7"/>
        <v>297.38</v>
      </c>
      <c r="Y85" s="3">
        <f t="shared" si="7"/>
        <v>297.38</v>
      </c>
      <c r="Z85" s="3">
        <f t="shared" si="7"/>
        <v>297.38</v>
      </c>
      <c r="AA85" s="3">
        <f t="shared" si="7"/>
        <v>292.38</v>
      </c>
      <c r="AB85" s="3">
        <f t="shared" si="7"/>
        <v>297.38</v>
      </c>
      <c r="AC85" s="3">
        <f t="shared" si="7"/>
        <v>297.38</v>
      </c>
      <c r="AD85" s="3">
        <f t="shared" si="7"/>
        <v>297.38</v>
      </c>
      <c r="AE85" s="3">
        <f t="shared" si="7"/>
        <v>292.38</v>
      </c>
      <c r="AF85" s="3">
        <f t="shared" si="7"/>
        <v>297.38</v>
      </c>
      <c r="AG85" s="3">
        <f t="shared" si="7"/>
        <v>297.38</v>
      </c>
      <c r="AH85" s="3">
        <f t="shared" si="7"/>
        <v>297.38</v>
      </c>
      <c r="AI85" s="3">
        <f aca="true" t="shared" si="8" ref="AI85:BB85">+AI17</f>
        <v>292.38</v>
      </c>
      <c r="AJ85" s="3">
        <f t="shared" si="8"/>
        <v>297.38</v>
      </c>
      <c r="AK85" s="3">
        <f t="shared" si="8"/>
        <v>297.38</v>
      </c>
      <c r="AL85" s="3">
        <f t="shared" si="8"/>
        <v>297.38</v>
      </c>
      <c r="AM85" s="3">
        <f t="shared" si="8"/>
        <v>297.38</v>
      </c>
      <c r="AN85" s="3">
        <f t="shared" si="8"/>
        <v>297.38</v>
      </c>
      <c r="AO85" s="3">
        <f t="shared" si="8"/>
        <v>342.38</v>
      </c>
      <c r="AP85" s="3">
        <f t="shared" si="8"/>
        <v>297.38</v>
      </c>
      <c r="AQ85" s="3">
        <f t="shared" si="8"/>
        <v>297.38</v>
      </c>
      <c r="AR85" s="3">
        <f t="shared" si="8"/>
        <v>297.38</v>
      </c>
      <c r="AS85" s="3">
        <f t="shared" si="8"/>
        <v>292.38</v>
      </c>
      <c r="AT85" s="3">
        <f t="shared" si="8"/>
        <v>297.38</v>
      </c>
      <c r="AU85" s="3">
        <f t="shared" si="8"/>
        <v>297.38</v>
      </c>
      <c r="AV85" s="3">
        <f t="shared" si="8"/>
        <v>297.38</v>
      </c>
      <c r="AW85" s="3">
        <f t="shared" si="8"/>
        <v>292.38</v>
      </c>
      <c r="AX85" s="3">
        <f t="shared" si="8"/>
        <v>297.38</v>
      </c>
      <c r="AY85" s="3">
        <f t="shared" si="8"/>
        <v>297.38</v>
      </c>
      <c r="AZ85" s="3">
        <f t="shared" si="8"/>
        <v>297.38</v>
      </c>
      <c r="BA85" s="3">
        <f t="shared" si="8"/>
        <v>292.38</v>
      </c>
      <c r="BB85" s="3">
        <f t="shared" si="8"/>
        <v>297.38</v>
      </c>
      <c r="BC85" s="9">
        <f>SUM(C85:BB85)</f>
        <v>15453.759999999982</v>
      </c>
      <c r="BD85" s="21"/>
      <c r="BE85" s="21">
        <f>+BC85/BC17</f>
        <v>1</v>
      </c>
    </row>
    <row r="86" spans="2:57" ht="12.75">
      <c r="B86" t="s">
        <v>65</v>
      </c>
      <c r="C86" s="3">
        <f aca="true" t="shared" si="9" ref="C86:AH86">SUM(C21:C65)</f>
        <v>781.25</v>
      </c>
      <c r="D86" s="3">
        <f t="shared" si="9"/>
        <v>341.25</v>
      </c>
      <c r="E86" s="3">
        <f t="shared" si="9"/>
        <v>81.25</v>
      </c>
      <c r="F86" s="3">
        <f t="shared" si="9"/>
        <v>61.25</v>
      </c>
      <c r="G86" s="3">
        <f t="shared" si="9"/>
        <v>581.25</v>
      </c>
      <c r="H86" s="3">
        <f t="shared" si="9"/>
        <v>101.25</v>
      </c>
      <c r="I86" s="3">
        <f t="shared" si="9"/>
        <v>441.25</v>
      </c>
      <c r="J86" s="3">
        <f t="shared" si="9"/>
        <v>61.25</v>
      </c>
      <c r="K86" s="3">
        <f t="shared" si="9"/>
        <v>581.25</v>
      </c>
      <c r="L86" s="3">
        <f t="shared" si="9"/>
        <v>101.25</v>
      </c>
      <c r="M86" s="3">
        <f t="shared" si="9"/>
        <v>331.25</v>
      </c>
      <c r="N86" s="3">
        <f t="shared" si="9"/>
        <v>91.25</v>
      </c>
      <c r="O86" s="3">
        <f t="shared" si="9"/>
        <v>581.25</v>
      </c>
      <c r="P86" s="3">
        <f t="shared" si="9"/>
        <v>281.25</v>
      </c>
      <c r="Q86" s="3">
        <f t="shared" si="9"/>
        <v>261.25</v>
      </c>
      <c r="R86" s="3">
        <f t="shared" si="9"/>
        <v>111.25</v>
      </c>
      <c r="S86" s="3">
        <f t="shared" si="9"/>
        <v>61.25</v>
      </c>
      <c r="T86" s="3">
        <f t="shared" si="9"/>
        <v>621.25</v>
      </c>
      <c r="U86" s="3">
        <f t="shared" si="9"/>
        <v>91.25</v>
      </c>
      <c r="V86" s="3">
        <f t="shared" si="9"/>
        <v>281.25</v>
      </c>
      <c r="W86" s="3">
        <f t="shared" si="9"/>
        <v>91.25</v>
      </c>
      <c r="X86" s="3">
        <f t="shared" si="9"/>
        <v>581.25</v>
      </c>
      <c r="Y86" s="3">
        <f t="shared" si="9"/>
        <v>101.25</v>
      </c>
      <c r="Z86" s="3">
        <f t="shared" si="9"/>
        <v>281.25</v>
      </c>
      <c r="AA86" s="3">
        <f t="shared" si="9"/>
        <v>61.25</v>
      </c>
      <c r="AB86" s="3">
        <f t="shared" si="9"/>
        <v>593.25</v>
      </c>
      <c r="AC86" s="3">
        <f t="shared" si="9"/>
        <v>281.25</v>
      </c>
      <c r="AD86" s="3">
        <f t="shared" si="9"/>
        <v>286.25</v>
      </c>
      <c r="AE86" s="3">
        <f t="shared" si="9"/>
        <v>81.25</v>
      </c>
      <c r="AF86" s="3">
        <f t="shared" si="9"/>
        <v>91.25</v>
      </c>
      <c r="AG86" s="3">
        <f t="shared" si="9"/>
        <v>581.25</v>
      </c>
      <c r="AH86" s="3">
        <f t="shared" si="9"/>
        <v>101.25</v>
      </c>
      <c r="AI86" s="3">
        <f aca="true" t="shared" si="10" ref="AI86:BB86">SUM(AI21:AI65)</f>
        <v>361.25</v>
      </c>
      <c r="AJ86" s="3">
        <f t="shared" si="10"/>
        <v>91.25</v>
      </c>
      <c r="AK86" s="3">
        <f t="shared" si="10"/>
        <v>581.25</v>
      </c>
      <c r="AL86" s="3">
        <f t="shared" si="10"/>
        <v>101.25</v>
      </c>
      <c r="AM86" s="3">
        <f t="shared" si="10"/>
        <v>281.25</v>
      </c>
      <c r="AN86" s="3">
        <f t="shared" si="10"/>
        <v>61.25</v>
      </c>
      <c r="AO86" s="3">
        <f t="shared" si="10"/>
        <v>611.25</v>
      </c>
      <c r="AP86" s="3">
        <f t="shared" si="10"/>
        <v>281.25</v>
      </c>
      <c r="AQ86" s="3">
        <f t="shared" si="10"/>
        <v>261.25</v>
      </c>
      <c r="AR86" s="3">
        <f t="shared" si="10"/>
        <v>81.25</v>
      </c>
      <c r="AS86" s="3">
        <f t="shared" si="10"/>
        <v>91.25</v>
      </c>
      <c r="AT86" s="3">
        <f t="shared" si="10"/>
        <v>646.25</v>
      </c>
      <c r="AU86" s="3">
        <f t="shared" si="10"/>
        <v>101.25</v>
      </c>
      <c r="AV86" s="3">
        <f t="shared" si="10"/>
        <v>311.25</v>
      </c>
      <c r="AW86" s="3">
        <f t="shared" si="10"/>
        <v>91.25</v>
      </c>
      <c r="AX86" s="3">
        <f t="shared" si="10"/>
        <v>581.25</v>
      </c>
      <c r="AY86" s="3">
        <f t="shared" si="10"/>
        <v>101.25</v>
      </c>
      <c r="AZ86" s="3">
        <f t="shared" si="10"/>
        <v>281.25</v>
      </c>
      <c r="BA86" s="3">
        <f t="shared" si="10"/>
        <v>91.25</v>
      </c>
      <c r="BB86" s="3">
        <f t="shared" si="10"/>
        <v>581.25</v>
      </c>
      <c r="BC86" s="9">
        <f>SUM(C86:BB86)</f>
        <v>14567</v>
      </c>
      <c r="BD86" s="21">
        <f>+BC86/(BC86+BC87)</f>
        <v>0.9575992637391533</v>
      </c>
      <c r="BE86" s="21">
        <f>+BC86/BC17</f>
        <v>0.942618495434122</v>
      </c>
    </row>
    <row r="87" spans="2:57" ht="12.75">
      <c r="B87" t="s">
        <v>66</v>
      </c>
      <c r="C87" s="3">
        <f aca="true" t="shared" si="11" ref="C87:AH87">SUM(C68:C83)</f>
        <v>30</v>
      </c>
      <c r="D87" s="3">
        <f t="shared" si="11"/>
        <v>0</v>
      </c>
      <c r="E87" s="3">
        <f t="shared" si="11"/>
        <v>15</v>
      </c>
      <c r="F87" s="3">
        <f t="shared" si="11"/>
        <v>0</v>
      </c>
      <c r="G87" s="3">
        <f t="shared" si="11"/>
        <v>15</v>
      </c>
      <c r="H87" s="3">
        <f t="shared" si="11"/>
        <v>0</v>
      </c>
      <c r="I87" s="3">
        <f t="shared" si="11"/>
        <v>15</v>
      </c>
      <c r="J87" s="3">
        <f t="shared" si="11"/>
        <v>0</v>
      </c>
      <c r="K87" s="3">
        <f t="shared" si="11"/>
        <v>30</v>
      </c>
      <c r="L87" s="3">
        <f t="shared" si="11"/>
        <v>0</v>
      </c>
      <c r="M87" s="3">
        <f t="shared" si="11"/>
        <v>15</v>
      </c>
      <c r="N87" s="3">
        <f t="shared" si="11"/>
        <v>0</v>
      </c>
      <c r="O87" s="3">
        <f t="shared" si="11"/>
        <v>15</v>
      </c>
      <c r="P87" s="3">
        <f t="shared" si="11"/>
        <v>0</v>
      </c>
      <c r="Q87" s="3">
        <f t="shared" si="11"/>
        <v>15</v>
      </c>
      <c r="R87" s="3">
        <f t="shared" si="11"/>
        <v>0</v>
      </c>
      <c r="S87" s="3">
        <f t="shared" si="11"/>
        <v>30</v>
      </c>
      <c r="T87" s="3">
        <f t="shared" si="11"/>
        <v>0</v>
      </c>
      <c r="U87" s="3">
        <f t="shared" si="11"/>
        <v>15</v>
      </c>
      <c r="V87" s="3">
        <f t="shared" si="11"/>
        <v>0</v>
      </c>
      <c r="W87" s="3">
        <f t="shared" si="11"/>
        <v>15</v>
      </c>
      <c r="X87" s="3">
        <f t="shared" si="11"/>
        <v>0</v>
      </c>
      <c r="Y87" s="3">
        <f t="shared" si="11"/>
        <v>15</v>
      </c>
      <c r="Z87" s="3">
        <f t="shared" si="11"/>
        <v>0</v>
      </c>
      <c r="AA87" s="3">
        <f t="shared" si="11"/>
        <v>30</v>
      </c>
      <c r="AB87" s="3">
        <f t="shared" si="11"/>
        <v>0</v>
      </c>
      <c r="AC87" s="3">
        <f t="shared" si="11"/>
        <v>15</v>
      </c>
      <c r="AD87" s="3">
        <f t="shared" si="11"/>
        <v>0</v>
      </c>
      <c r="AE87" s="3">
        <f t="shared" si="11"/>
        <v>15</v>
      </c>
      <c r="AF87" s="3">
        <f t="shared" si="11"/>
        <v>0</v>
      </c>
      <c r="AG87" s="3">
        <f t="shared" si="11"/>
        <v>15</v>
      </c>
      <c r="AH87" s="3">
        <f t="shared" si="11"/>
        <v>0</v>
      </c>
      <c r="AI87" s="3">
        <f aca="true" t="shared" si="12" ref="AI87:BB87">SUM(AI68:AI83)</f>
        <v>30</v>
      </c>
      <c r="AJ87" s="3">
        <f t="shared" si="12"/>
        <v>0</v>
      </c>
      <c r="AK87" s="3">
        <f t="shared" si="12"/>
        <v>15</v>
      </c>
      <c r="AL87" s="3">
        <f t="shared" si="12"/>
        <v>0</v>
      </c>
      <c r="AM87" s="3">
        <f t="shared" si="12"/>
        <v>15</v>
      </c>
      <c r="AN87" s="3">
        <f t="shared" si="12"/>
        <v>0</v>
      </c>
      <c r="AO87" s="3">
        <f t="shared" si="12"/>
        <v>15</v>
      </c>
      <c r="AP87" s="3">
        <f t="shared" si="12"/>
        <v>0</v>
      </c>
      <c r="AQ87" s="3">
        <f t="shared" si="12"/>
        <v>30</v>
      </c>
      <c r="AR87" s="3">
        <f t="shared" si="12"/>
        <v>0</v>
      </c>
      <c r="AS87" s="3">
        <f t="shared" si="12"/>
        <v>15</v>
      </c>
      <c r="AT87" s="3">
        <f t="shared" si="12"/>
        <v>0</v>
      </c>
      <c r="AU87" s="3">
        <f t="shared" si="12"/>
        <v>15</v>
      </c>
      <c r="AV87" s="3">
        <f t="shared" si="12"/>
        <v>0</v>
      </c>
      <c r="AW87" s="3">
        <f t="shared" si="12"/>
        <v>15</v>
      </c>
      <c r="AX87" s="3">
        <f t="shared" si="12"/>
        <v>0</v>
      </c>
      <c r="AY87" s="3">
        <f t="shared" si="12"/>
        <v>180</v>
      </c>
      <c r="AZ87" s="3">
        <f t="shared" si="12"/>
        <v>0</v>
      </c>
      <c r="BA87" s="3">
        <f t="shared" si="12"/>
        <v>15</v>
      </c>
      <c r="BB87" s="3">
        <f t="shared" si="12"/>
        <v>0</v>
      </c>
      <c r="BC87" s="9">
        <f>SUM(C87:BB87)</f>
        <v>645</v>
      </c>
      <c r="BD87" s="21">
        <f>+BC87/(BC86+BC87)</f>
        <v>0.0424007362608467</v>
      </c>
      <c r="BE87" s="21">
        <f>+BC87/BC17</f>
        <v>0.04173741536040425</v>
      </c>
    </row>
    <row r="89" spans="2:54" ht="12.75">
      <c r="B89" t="s">
        <v>68</v>
      </c>
      <c r="C89" s="3">
        <f aca="true" t="shared" si="13" ref="C89:AH89">+C85-C86-C87</f>
        <v>-513.87</v>
      </c>
      <c r="D89" s="3">
        <f t="shared" si="13"/>
        <v>-43.870000000000005</v>
      </c>
      <c r="E89" s="3">
        <f t="shared" si="13"/>
        <v>196.13</v>
      </c>
      <c r="F89" s="3">
        <f t="shared" si="13"/>
        <v>236.13</v>
      </c>
      <c r="G89" s="3">
        <f t="shared" si="13"/>
        <v>-298.87</v>
      </c>
      <c r="H89" s="3">
        <f t="shared" si="13"/>
        <v>196.13</v>
      </c>
      <c r="I89" s="3">
        <f t="shared" si="13"/>
        <v>-163.87</v>
      </c>
      <c r="J89" s="3">
        <f t="shared" si="13"/>
        <v>236.13</v>
      </c>
      <c r="K89" s="3">
        <f t="shared" si="13"/>
        <v>-313.87</v>
      </c>
      <c r="L89" s="3">
        <f t="shared" si="13"/>
        <v>196.13</v>
      </c>
      <c r="M89" s="3">
        <f t="shared" si="13"/>
        <v>-53.870000000000005</v>
      </c>
      <c r="N89" s="3">
        <f t="shared" si="13"/>
        <v>206.13</v>
      </c>
      <c r="O89" s="3">
        <f t="shared" si="13"/>
        <v>-298.87</v>
      </c>
      <c r="P89" s="3">
        <f t="shared" si="13"/>
        <v>16.129999999999995</v>
      </c>
      <c r="Q89" s="3">
        <f t="shared" si="13"/>
        <v>16.129999999999995</v>
      </c>
      <c r="R89" s="3">
        <f t="shared" si="13"/>
        <v>186.13</v>
      </c>
      <c r="S89" s="3">
        <f t="shared" si="13"/>
        <v>206.13</v>
      </c>
      <c r="T89" s="3">
        <f t="shared" si="13"/>
        <v>-323.87</v>
      </c>
      <c r="U89" s="3">
        <f t="shared" si="13"/>
        <v>191.13</v>
      </c>
      <c r="V89" s="3">
        <f t="shared" si="13"/>
        <v>16.129999999999995</v>
      </c>
      <c r="W89" s="3">
        <f t="shared" si="13"/>
        <v>186.13</v>
      </c>
      <c r="X89" s="3">
        <f t="shared" si="13"/>
        <v>-283.87</v>
      </c>
      <c r="Y89" s="3">
        <f t="shared" si="13"/>
        <v>181.13</v>
      </c>
      <c r="Z89" s="3">
        <f t="shared" si="13"/>
        <v>16.129999999999995</v>
      </c>
      <c r="AA89" s="3">
        <f t="shared" si="13"/>
        <v>201.13</v>
      </c>
      <c r="AB89" s="3">
        <f t="shared" si="13"/>
        <v>-295.87</v>
      </c>
      <c r="AC89" s="3">
        <f t="shared" si="13"/>
        <v>1.1299999999999955</v>
      </c>
      <c r="AD89" s="3">
        <f t="shared" si="13"/>
        <v>11.129999999999995</v>
      </c>
      <c r="AE89" s="3">
        <f t="shared" si="13"/>
        <v>196.13</v>
      </c>
      <c r="AF89" s="3">
        <f t="shared" si="13"/>
        <v>206.13</v>
      </c>
      <c r="AG89" s="3">
        <f t="shared" si="13"/>
        <v>-298.87</v>
      </c>
      <c r="AH89" s="3">
        <f t="shared" si="13"/>
        <v>196.13</v>
      </c>
      <c r="AI89" s="3">
        <f aca="true" t="shared" si="14" ref="AI89:BB89">+AI85-AI86-AI87</f>
        <v>-98.87</v>
      </c>
      <c r="AJ89" s="3">
        <f t="shared" si="14"/>
        <v>206.13</v>
      </c>
      <c r="AK89" s="3">
        <f t="shared" si="14"/>
        <v>-298.87</v>
      </c>
      <c r="AL89" s="3">
        <f t="shared" si="14"/>
        <v>196.13</v>
      </c>
      <c r="AM89" s="3">
        <f t="shared" si="14"/>
        <v>1.1299999999999955</v>
      </c>
      <c r="AN89" s="3">
        <f t="shared" si="14"/>
        <v>236.13</v>
      </c>
      <c r="AO89" s="3">
        <f t="shared" si="14"/>
        <v>-283.87</v>
      </c>
      <c r="AP89" s="3">
        <f t="shared" si="14"/>
        <v>16.129999999999995</v>
      </c>
      <c r="AQ89" s="3">
        <f t="shared" si="14"/>
        <v>6.1299999999999955</v>
      </c>
      <c r="AR89" s="3">
        <f t="shared" si="14"/>
        <v>216.13</v>
      </c>
      <c r="AS89" s="3">
        <f t="shared" si="14"/>
        <v>186.13</v>
      </c>
      <c r="AT89" s="3">
        <f t="shared" si="14"/>
        <v>-348.87</v>
      </c>
      <c r="AU89" s="3">
        <f t="shared" si="14"/>
        <v>181.13</v>
      </c>
      <c r="AV89" s="3">
        <f t="shared" si="14"/>
        <v>-13.870000000000005</v>
      </c>
      <c r="AW89" s="3">
        <f t="shared" si="14"/>
        <v>186.13</v>
      </c>
      <c r="AX89" s="3">
        <f t="shared" si="14"/>
        <v>-283.87</v>
      </c>
      <c r="AY89" s="3">
        <f t="shared" si="14"/>
        <v>16.129999999999995</v>
      </c>
      <c r="AZ89" s="3">
        <f t="shared" si="14"/>
        <v>16.129999999999995</v>
      </c>
      <c r="BA89" s="3">
        <f t="shared" si="14"/>
        <v>186.13</v>
      </c>
      <c r="BB89" s="3">
        <f t="shared" si="14"/>
        <v>-283.87</v>
      </c>
    </row>
    <row r="90" spans="2:54" ht="12.75">
      <c r="B90" t="s">
        <v>69</v>
      </c>
      <c r="C90" s="3">
        <f>+C94+C89</f>
        <v>-188.14000000000112</v>
      </c>
      <c r="D90" s="3">
        <f aca="true" t="shared" si="15" ref="D90:AI90">+C90+D89</f>
        <v>-232.01000000000113</v>
      </c>
      <c r="E90" s="3">
        <f t="shared" si="15"/>
        <v>-35.88000000000113</v>
      </c>
      <c r="F90" s="3">
        <f t="shared" si="15"/>
        <v>200.24999999999886</v>
      </c>
      <c r="G90" s="3">
        <f t="shared" si="15"/>
        <v>-98.62000000000114</v>
      </c>
      <c r="H90" s="3">
        <f t="shared" si="15"/>
        <v>97.50999999999885</v>
      </c>
      <c r="I90" s="3">
        <f t="shared" si="15"/>
        <v>-66.36000000000115</v>
      </c>
      <c r="J90" s="3">
        <f t="shared" si="15"/>
        <v>169.76999999999884</v>
      </c>
      <c r="K90" s="3">
        <f t="shared" si="15"/>
        <v>-144.10000000000116</v>
      </c>
      <c r="L90" s="3">
        <f t="shared" si="15"/>
        <v>52.029999999998836</v>
      </c>
      <c r="M90" s="3">
        <f t="shared" si="15"/>
        <v>-1.8400000000011687</v>
      </c>
      <c r="N90" s="3">
        <f t="shared" si="15"/>
        <v>204.28999999999883</v>
      </c>
      <c r="O90" s="3">
        <f t="shared" si="15"/>
        <v>-94.58000000000118</v>
      </c>
      <c r="P90" s="3">
        <f t="shared" si="15"/>
        <v>-78.45000000000118</v>
      </c>
      <c r="Q90" s="3">
        <f t="shared" si="15"/>
        <v>-62.32000000000119</v>
      </c>
      <c r="R90" s="3">
        <f t="shared" si="15"/>
        <v>123.80999999999881</v>
      </c>
      <c r="S90" s="3">
        <f t="shared" si="15"/>
        <v>329.9399999999988</v>
      </c>
      <c r="T90" s="3">
        <f t="shared" si="15"/>
        <v>6.0699999999987995</v>
      </c>
      <c r="U90" s="3">
        <f t="shared" si="15"/>
        <v>197.1999999999988</v>
      </c>
      <c r="V90" s="3">
        <f t="shared" si="15"/>
        <v>213.3299999999988</v>
      </c>
      <c r="W90" s="3">
        <f t="shared" si="15"/>
        <v>399.4599999999988</v>
      </c>
      <c r="X90" s="3">
        <f t="shared" si="15"/>
        <v>115.58999999999878</v>
      </c>
      <c r="Y90" s="3">
        <f t="shared" si="15"/>
        <v>296.7199999999988</v>
      </c>
      <c r="Z90" s="3">
        <f t="shared" si="15"/>
        <v>312.8499999999988</v>
      </c>
      <c r="AA90" s="3">
        <f t="shared" si="15"/>
        <v>513.9799999999988</v>
      </c>
      <c r="AB90" s="3">
        <f t="shared" si="15"/>
        <v>218.10999999999876</v>
      </c>
      <c r="AC90" s="3">
        <f t="shared" si="15"/>
        <v>219.23999999999876</v>
      </c>
      <c r="AD90" s="3">
        <f t="shared" si="15"/>
        <v>230.36999999999875</v>
      </c>
      <c r="AE90" s="3">
        <f t="shared" si="15"/>
        <v>426.49999999999875</v>
      </c>
      <c r="AF90" s="3">
        <f t="shared" si="15"/>
        <v>632.6299999999987</v>
      </c>
      <c r="AG90" s="3">
        <f t="shared" si="15"/>
        <v>333.75999999999874</v>
      </c>
      <c r="AH90" s="3">
        <f t="shared" si="15"/>
        <v>529.8899999999987</v>
      </c>
      <c r="AI90" s="3">
        <f t="shared" si="15"/>
        <v>431.01999999999873</v>
      </c>
      <c r="AJ90" s="3">
        <f aca="true" t="shared" si="16" ref="AJ90:BB90">+AI90+AJ89</f>
        <v>637.1499999999987</v>
      </c>
      <c r="AK90" s="3">
        <f t="shared" si="16"/>
        <v>338.2799999999987</v>
      </c>
      <c r="AL90" s="3">
        <f t="shared" si="16"/>
        <v>534.4099999999987</v>
      </c>
      <c r="AM90" s="3">
        <f t="shared" si="16"/>
        <v>535.5399999999987</v>
      </c>
      <c r="AN90" s="3">
        <f t="shared" si="16"/>
        <v>771.6699999999987</v>
      </c>
      <c r="AO90" s="3">
        <f t="shared" si="16"/>
        <v>487.7999999999987</v>
      </c>
      <c r="AP90" s="3">
        <f t="shared" si="16"/>
        <v>503.9299999999987</v>
      </c>
      <c r="AQ90" s="3">
        <f t="shared" si="16"/>
        <v>510.0599999999987</v>
      </c>
      <c r="AR90" s="3">
        <f t="shared" si="16"/>
        <v>726.1899999999987</v>
      </c>
      <c r="AS90" s="3">
        <f t="shared" si="16"/>
        <v>912.3199999999987</v>
      </c>
      <c r="AT90" s="3">
        <f t="shared" si="16"/>
        <v>563.4499999999987</v>
      </c>
      <c r="AU90" s="3">
        <f t="shared" si="16"/>
        <v>744.5799999999987</v>
      </c>
      <c r="AV90" s="3">
        <f t="shared" si="16"/>
        <v>730.7099999999987</v>
      </c>
      <c r="AW90" s="3">
        <f t="shared" si="16"/>
        <v>916.8399999999987</v>
      </c>
      <c r="AX90" s="3">
        <f t="shared" si="16"/>
        <v>632.9699999999987</v>
      </c>
      <c r="AY90" s="3">
        <f t="shared" si="16"/>
        <v>649.0999999999987</v>
      </c>
      <c r="AZ90" s="3">
        <f t="shared" si="16"/>
        <v>665.2299999999987</v>
      </c>
      <c r="BA90" s="3">
        <f t="shared" si="16"/>
        <v>851.3599999999986</v>
      </c>
      <c r="BB90" s="3">
        <f t="shared" si="16"/>
        <v>567.4899999999986</v>
      </c>
    </row>
    <row r="94" spans="2:20" ht="12.75">
      <c r="B94" t="s">
        <v>72</v>
      </c>
      <c r="C94" s="3">
        <f>+'2007'!BB90</f>
        <v>325.7299999999989</v>
      </c>
      <c r="T94" s="3"/>
    </row>
    <row r="96" spans="5:27" ht="12.75">
      <c r="E96" s="3"/>
      <c r="J96" s="3"/>
      <c r="O96" s="3"/>
      <c r="U96" s="3"/>
      <c r="AA96" s="3"/>
    </row>
    <row r="97" spans="3:52" ht="12.75">
      <c r="C97" s="3">
        <f>MIN(C90:BB90)</f>
        <v>-232.01000000000113</v>
      </c>
      <c r="H97" s="3">
        <f>MIN(H90:BG90)</f>
        <v>-144.10000000000116</v>
      </c>
      <c r="N97" s="3">
        <f>MIN(N90:BM90)</f>
        <v>-94.58000000000118</v>
      </c>
      <c r="T97" s="3">
        <f>MIN(T90:BS90)</f>
        <v>6.0699999999987995</v>
      </c>
      <c r="Z97" s="3">
        <f>MIN(Z90:BY90)</f>
        <v>218.10999999999876</v>
      </c>
      <c r="AF97" s="3">
        <f>MIN(AF90:CE90)</f>
        <v>333.75999999999874</v>
      </c>
      <c r="AM97" s="3">
        <f>MIN(AM90:CL90)</f>
        <v>487.7999999999987</v>
      </c>
      <c r="AT97" s="3">
        <f>MIN(AT90:CS90)</f>
        <v>563.4499999999987</v>
      </c>
      <c r="AZ97" s="3">
        <f>MIN(AZ90:CY90)</f>
        <v>567.4899999999986</v>
      </c>
    </row>
  </sheetData>
  <printOptions/>
  <pageMargins left="0.75" right="0.75" top="1" bottom="1" header="0.5" footer="0.5"/>
  <pageSetup fitToWidth="6" fitToHeight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Monofrax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Omara</dc:creator>
  <cp:keywords/>
  <dc:description/>
  <cp:lastModifiedBy>Mike Omara</cp:lastModifiedBy>
  <cp:lastPrinted>2004-10-11T20:05:26Z</cp:lastPrinted>
  <dcterms:created xsi:type="dcterms:W3CDTF">2004-10-11T18:59:03Z</dcterms:created>
  <dcterms:modified xsi:type="dcterms:W3CDTF">2006-11-26T15:39:15Z</dcterms:modified>
  <cp:category/>
  <cp:version/>
  <cp:contentType/>
  <cp:contentStatus/>
</cp:coreProperties>
</file>